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908" activeTab="2"/>
  </bookViews>
  <sheets>
    <sheet name="emargement" sheetId="1" r:id="rId1"/>
    <sheet name="Prélicenciés" sheetId="2" r:id="rId2"/>
    <sheet name="Poussins 1" sheetId="3" r:id="rId3"/>
    <sheet name="Poussins 2" sheetId="4" r:id="rId4"/>
    <sheet name="Poussines" sheetId="5" r:id="rId5"/>
    <sheet name="Pupilles Filles" sheetId="6" r:id="rId6"/>
    <sheet name="Pupilles 1" sheetId="7" r:id="rId7"/>
    <sheet name="Pupilles 2" sheetId="8" r:id="rId8"/>
    <sheet name="Benjamins 1" sheetId="9" r:id="rId9"/>
    <sheet name="Benjamins 2" sheetId="10" r:id="rId10"/>
    <sheet name="Benjamines" sheetId="11" r:id="rId11"/>
    <sheet name="Minimes Filles" sheetId="12" r:id="rId12"/>
  </sheets>
  <definedNames>
    <definedName name="Excel_BuiltIn_Print_Area" localSheetId="11">'Minimes Filles'!$A:$A</definedName>
    <definedName name="Excel_BuiltIn_Print_Area_12">'Minimes Filles'!#REF!</definedName>
    <definedName name="Excel_BuiltIn_Print_Titles_12">'Minimes Filles'!$A$1:$IF$6</definedName>
    <definedName name="_xlnm.Print_Titles" localSheetId="11">'Minimes Filles'!$1:$6</definedName>
  </definedNames>
  <calcPr fullCalcOnLoad="1"/>
</workbook>
</file>

<file path=xl/sharedStrings.xml><?xml version="1.0" encoding="utf-8"?>
<sst xmlns="http://schemas.openxmlformats.org/spreadsheetml/2006/main" count="878" uniqueCount="335">
  <si>
    <t>Prélicenciés</t>
  </si>
  <si>
    <t>Dossard</t>
  </si>
  <si>
    <t>Nom</t>
  </si>
  <si>
    <t>Prénom</t>
  </si>
  <si>
    <t>Club</t>
  </si>
  <si>
    <t>Catégorie</t>
  </si>
  <si>
    <t>Date naissance</t>
  </si>
  <si>
    <t>N° de licence</t>
  </si>
  <si>
    <t xml:space="preserve">Emargement </t>
  </si>
  <si>
    <t>DUMAS</t>
  </si>
  <si>
    <t>Kylian</t>
  </si>
  <si>
    <t>CCMarmande-47</t>
  </si>
  <si>
    <t>PL</t>
  </si>
  <si>
    <t>02,47,207,106</t>
  </si>
  <si>
    <t>CCPérigueux Dordogne</t>
  </si>
  <si>
    <t>02,24,258,…</t>
  </si>
  <si>
    <t>ACMenesplet</t>
  </si>
  <si>
    <t>Poussins 1</t>
  </si>
  <si>
    <t>AUGEY</t>
  </si>
  <si>
    <t>Randy</t>
  </si>
  <si>
    <t>Pous1</t>
  </si>
  <si>
    <t>02,47,207,197</t>
  </si>
  <si>
    <t>MAUGENET</t>
  </si>
  <si>
    <t>Alban</t>
  </si>
  <si>
    <t>02,47,207,107</t>
  </si>
  <si>
    <t>DELAGE</t>
  </si>
  <si>
    <t>BERCOUZAREAU</t>
  </si>
  <si>
    <t>Alexis</t>
  </si>
  <si>
    <t>02,24,258,010</t>
  </si>
  <si>
    <t>Poussins 2</t>
  </si>
  <si>
    <t>SIMONETTO</t>
  </si>
  <si>
    <t>Arthur</t>
  </si>
  <si>
    <t>Pous2</t>
  </si>
  <si>
    <t>CSCasteljaloux</t>
  </si>
  <si>
    <t>VCPLangon</t>
  </si>
  <si>
    <t>Antoine</t>
  </si>
  <si>
    <t>MASSAROTTO</t>
  </si>
  <si>
    <t>Enzo</t>
  </si>
  <si>
    <t>EVCCBergerac</t>
  </si>
  <si>
    <t>02,24,260,010</t>
  </si>
  <si>
    <t>BERNARDI RULLIER</t>
  </si>
  <si>
    <t>Léo</t>
  </si>
  <si>
    <t>CCAbzac</t>
  </si>
  <si>
    <t>02,33,005,022</t>
  </si>
  <si>
    <t>BORDIER</t>
  </si>
  <si>
    <t>Valentino</t>
  </si>
  <si>
    <t>02,33,005,020</t>
  </si>
  <si>
    <t>Clément</t>
  </si>
  <si>
    <t>02,33,005,045</t>
  </si>
  <si>
    <t>Poussines</t>
  </si>
  <si>
    <t>LESCHAEVE</t>
  </si>
  <si>
    <t>Florine</t>
  </si>
  <si>
    <t>02,24,258,066</t>
  </si>
  <si>
    <t>Pupilles 1</t>
  </si>
  <si>
    <t>OLLIER</t>
  </si>
  <si>
    <t>Victorin</t>
  </si>
  <si>
    <t>Pup1</t>
  </si>
  <si>
    <t>02,47,207,047</t>
  </si>
  <si>
    <t>LADOUR-PENTECOTE</t>
  </si>
  <si>
    <t>Maxence</t>
  </si>
  <si>
    <t>02,24,258,077</t>
  </si>
  <si>
    <t>Nathaniel</t>
  </si>
  <si>
    <t>02,24,258,051</t>
  </si>
  <si>
    <t>PERRIER</t>
  </si>
  <si>
    <t>02,24,258,296</t>
  </si>
  <si>
    <t>DEZERABLE</t>
  </si>
  <si>
    <t>Louis</t>
  </si>
  <si>
    <t>MérignacVC</t>
  </si>
  <si>
    <t>02,33,026,043</t>
  </si>
  <si>
    <t>Pupilles 2</t>
  </si>
  <si>
    <t>Alan</t>
  </si>
  <si>
    <t>Pup2</t>
  </si>
  <si>
    <t>02,47,207,162</t>
  </si>
  <si>
    <t>COUSSEAU</t>
  </si>
  <si>
    <t>Dorian</t>
  </si>
  <si>
    <t>02,47,207,002</t>
  </si>
  <si>
    <t>PORTAIS</t>
  </si>
  <si>
    <t>Temehau</t>
  </si>
  <si>
    <t>00/00/05</t>
  </si>
  <si>
    <t>02,47,206,015</t>
  </si>
  <si>
    <t>Pupilles filles</t>
  </si>
  <si>
    <t>DUPIN</t>
  </si>
  <si>
    <t>Mélanie</t>
  </si>
  <si>
    <t>02,47,207,292</t>
  </si>
  <si>
    <t>Camille</t>
  </si>
  <si>
    <t>BRUN</t>
  </si>
  <si>
    <t>02,33,026,035</t>
  </si>
  <si>
    <t>COLIN</t>
  </si>
  <si>
    <t>Emma</t>
  </si>
  <si>
    <t>02,33,056,…</t>
  </si>
  <si>
    <t>CHERAIR</t>
  </si>
  <si>
    <t>Cheïma</t>
  </si>
  <si>
    <t>USRauzan</t>
  </si>
  <si>
    <t>00/00/06</t>
  </si>
  <si>
    <t>02,33,083,007</t>
  </si>
  <si>
    <t>Benjamins 1</t>
  </si>
  <si>
    <t>Benj1</t>
  </si>
  <si>
    <t>02,47,207,024</t>
  </si>
  <si>
    <t>Mathieu</t>
  </si>
  <si>
    <t>02,47,207,220</t>
  </si>
  <si>
    <t>GUILLOT</t>
  </si>
  <si>
    <t>02,47,207,387</t>
  </si>
  <si>
    <t>LANGELLA</t>
  </si>
  <si>
    <t>Lénaïc</t>
  </si>
  <si>
    <t>02,47,207,360</t>
  </si>
  <si>
    <t>VIDAL</t>
  </si>
  <si>
    <t>Quentin</t>
  </si>
  <si>
    <t>02,47,207,243</t>
  </si>
  <si>
    <t>GRASSEAU</t>
  </si>
  <si>
    <t>Mattéo</t>
  </si>
  <si>
    <t>02,24,278,041</t>
  </si>
  <si>
    <t>Raphaël</t>
  </si>
  <si>
    <t>Steven</t>
  </si>
  <si>
    <t>02,24,278,029</t>
  </si>
  <si>
    <t>Baptiste</t>
  </si>
  <si>
    <t>BOURDEJEAU</t>
  </si>
  <si>
    <t>Bastien</t>
  </si>
  <si>
    <t>00/00/04</t>
  </si>
  <si>
    <t>02,47,206,025</t>
  </si>
  <si>
    <t>JOURDAN</t>
  </si>
  <si>
    <t>Colin</t>
  </si>
  <si>
    <t>02,33,056,028</t>
  </si>
  <si>
    <t>SULLETIS</t>
  </si>
  <si>
    <t>Paul</t>
  </si>
  <si>
    <t>02,33,056,086</t>
  </si>
  <si>
    <t>Benjamins 2</t>
  </si>
  <si>
    <t>Benj2</t>
  </si>
  <si>
    <t>Anthony</t>
  </si>
  <si>
    <t>Benjamines</t>
  </si>
  <si>
    <t>BIASON</t>
  </si>
  <si>
    <t>Romane</t>
  </si>
  <si>
    <t>02,47,207,020</t>
  </si>
  <si>
    <t>Minimes filles</t>
  </si>
  <si>
    <t xml:space="preserve">NOM DE L'EPREUVE : </t>
  </si>
  <si>
    <t>LA REOLE</t>
  </si>
  <si>
    <t>VILLE :</t>
  </si>
  <si>
    <t>la réole</t>
  </si>
  <si>
    <t>ORGANISATEUR :</t>
  </si>
  <si>
    <t>DATE :</t>
  </si>
  <si>
    <t>SERIES / CATEGORIES :</t>
  </si>
  <si>
    <t>Prélicencies</t>
  </si>
  <si>
    <t>VILLE DE DEPART :</t>
  </si>
  <si>
    <t>DEPARTEMENT :</t>
  </si>
  <si>
    <t>INSCRITS :</t>
  </si>
  <si>
    <t>PARTANTS :</t>
  </si>
  <si>
    <t>CLASSEMENT</t>
  </si>
  <si>
    <t>N°</t>
  </si>
  <si>
    <t>NOM</t>
  </si>
  <si>
    <t>PRENOM</t>
  </si>
  <si>
    <t>CLUB</t>
  </si>
  <si>
    <t>JEUX</t>
  </si>
  <si>
    <t>POINTS</t>
  </si>
  <si>
    <t>cylo cross</t>
  </si>
  <si>
    <t>TOTAL POINTS</t>
  </si>
  <si>
    <t xml:space="preserve">CLASSEMENT </t>
  </si>
  <si>
    <t>Cyclocross</t>
  </si>
  <si>
    <t>Pupilles  filles</t>
  </si>
  <si>
    <t>Sprint</t>
  </si>
  <si>
    <t>sprint</t>
  </si>
  <si>
    <t>Benjamins2</t>
  </si>
  <si>
    <t>JEAMMET</t>
  </si>
  <si>
    <t>Clémence</t>
  </si>
  <si>
    <t xml:space="preserve">KAZUSBA </t>
  </si>
  <si>
    <t>Léa</t>
  </si>
  <si>
    <t>02,47,207,</t>
  </si>
  <si>
    <t>ECOLE DE VELO   La Réole 2016</t>
  </si>
  <si>
    <t>AKEHURST</t>
  </si>
  <si>
    <t>Aaron</t>
  </si>
  <si>
    <t>UCMontpon</t>
  </si>
  <si>
    <t>02,24,268,040</t>
  </si>
  <si>
    <t>Nolan</t>
  </si>
  <si>
    <t>02,24,268,043</t>
  </si>
  <si>
    <t>BANEY</t>
  </si>
  <si>
    <t>Mathéo</t>
  </si>
  <si>
    <t>02,24,268,021</t>
  </si>
  <si>
    <t>DIAS DA COSTA</t>
  </si>
  <si>
    <t>Mathys</t>
  </si>
  <si>
    <t>02,24,268,050</t>
  </si>
  <si>
    <t>FAVEREAU</t>
  </si>
  <si>
    <t>Nathan</t>
  </si>
  <si>
    <t>02,24,268,014</t>
  </si>
  <si>
    <t>02,24,268,013</t>
  </si>
  <si>
    <t>LAMBEAUX</t>
  </si>
  <si>
    <t>Loukas</t>
  </si>
  <si>
    <t>02,24,268,016</t>
  </si>
  <si>
    <t>OLIVEIRA DA SILVA</t>
  </si>
  <si>
    <t>Yanis</t>
  </si>
  <si>
    <t>02,24,268,049</t>
  </si>
  <si>
    <t>Alaïs</t>
  </si>
  <si>
    <t>02,24,268,026</t>
  </si>
  <si>
    <t>Jade</t>
  </si>
  <si>
    <t>11/02//2008</t>
  </si>
  <si>
    <t>02,24,268,047</t>
  </si>
  <si>
    <t>Français</t>
  </si>
  <si>
    <t>Mattis</t>
  </si>
  <si>
    <t>02,33,005,064</t>
  </si>
  <si>
    <t xml:space="preserve">ESTEVE </t>
  </si>
  <si>
    <t>LAUR</t>
  </si>
  <si>
    <t>Diego</t>
  </si>
  <si>
    <t>PICARD</t>
  </si>
  <si>
    <t>BOISDON</t>
  </si>
  <si>
    <t>Mathis</t>
  </si>
  <si>
    <t>02,33,026,083</t>
  </si>
  <si>
    <t>ROLLAND</t>
  </si>
  <si>
    <t>Clovis</t>
  </si>
  <si>
    <t>02,33,026,088</t>
  </si>
  <si>
    <t>MAROSTICA</t>
  </si>
  <si>
    <t>Lucas</t>
  </si>
  <si>
    <t>ASLe Passage</t>
  </si>
  <si>
    <t>02,47,204,015</t>
  </si>
  <si>
    <t>PASCAULT</t>
  </si>
  <si>
    <t>Rémi</t>
  </si>
  <si>
    <t>02,47,204,057</t>
  </si>
  <si>
    <t xml:space="preserve">ROUSSEL </t>
  </si>
  <si>
    <t>Adonis</t>
  </si>
  <si>
    <t>02,47,204,053</t>
  </si>
  <si>
    <t xml:space="preserve">MARTEGOUTE </t>
  </si>
  <si>
    <t>DELAUNEY</t>
  </si>
  <si>
    <t>ASLe passage</t>
  </si>
  <si>
    <t>02,24,204,125</t>
  </si>
  <si>
    <t>BLAYO-DEBEC</t>
  </si>
  <si>
    <t>Laouen</t>
  </si>
  <si>
    <t>02,33,026,109</t>
  </si>
  <si>
    <t>BALAGUER</t>
  </si>
  <si>
    <t>Evan</t>
  </si>
  <si>
    <t>02,33,026,093</t>
  </si>
  <si>
    <t>DURU</t>
  </si>
  <si>
    <t>CCPérigueux-Dordogne</t>
  </si>
  <si>
    <t>URDIALES.Schrive</t>
  </si>
  <si>
    <t>Noah</t>
  </si>
  <si>
    <t>LASSUS</t>
  </si>
  <si>
    <t>00/00/10</t>
  </si>
  <si>
    <t>02,47,206,028</t>
  </si>
  <si>
    <t>Simon</t>
  </si>
  <si>
    <t>00/00/07</t>
  </si>
  <si>
    <t>02,47,206,009</t>
  </si>
  <si>
    <t>OVELHEIRO</t>
  </si>
  <si>
    <t>CELERIER</t>
  </si>
  <si>
    <t>02,24,278,069</t>
  </si>
  <si>
    <t>BOCQUIER</t>
  </si>
  <si>
    <t>02,24,278,085</t>
  </si>
  <si>
    <t>DOUCHET</t>
  </si>
  <si>
    <t>02,24,278,084</t>
  </si>
  <si>
    <t>Gaétan</t>
  </si>
  <si>
    <t>02,24,278,009</t>
  </si>
  <si>
    <t>JACQUES</t>
  </si>
  <si>
    <t>Ethan</t>
  </si>
  <si>
    <t>02,24,278,088</t>
  </si>
  <si>
    <t>FAZILLEAU</t>
  </si>
  <si>
    <t>Lou</t>
  </si>
  <si>
    <t>02,24,278,087</t>
  </si>
  <si>
    <t>DUBOST</t>
  </si>
  <si>
    <t>HERNANDEZ</t>
  </si>
  <si>
    <t>Kelvin</t>
  </si>
  <si>
    <t>Matéo</t>
  </si>
  <si>
    <t>Jean-Paul</t>
  </si>
  <si>
    <t>02,24,278,058</t>
  </si>
  <si>
    <t>02,24,278,070</t>
  </si>
  <si>
    <t>02,24,278,083</t>
  </si>
  <si>
    <t>GUILLOIS</t>
  </si>
  <si>
    <t>02,24,278,063</t>
  </si>
  <si>
    <t>SIMON</t>
  </si>
  <si>
    <t>Noa</t>
  </si>
  <si>
    <t>JSAstérienne</t>
  </si>
  <si>
    <t>02,24,263,028</t>
  </si>
  <si>
    <t>JOSEPH</t>
  </si>
  <si>
    <t>Noeline</t>
  </si>
  <si>
    <t>JSAtérienne</t>
  </si>
  <si>
    <t>02,24,263,035</t>
  </si>
  <si>
    <t>02,24,263,041</t>
  </si>
  <si>
    <t>LLAURADO</t>
  </si>
  <si>
    <t>Maxime</t>
  </si>
  <si>
    <t>02,24,263,044</t>
  </si>
  <si>
    <t>02,24,263,031</t>
  </si>
  <si>
    <t>SAVOYE</t>
  </si>
  <si>
    <t>02,24,263,036</t>
  </si>
  <si>
    <t>GABAS</t>
  </si>
  <si>
    <t>Joan</t>
  </si>
  <si>
    <t>02,33,083,….</t>
  </si>
  <si>
    <t>Luca</t>
  </si>
  <si>
    <t>02,24,260,048</t>
  </si>
  <si>
    <t>CAMINADE</t>
  </si>
  <si>
    <t>02,24,260,042</t>
  </si>
  <si>
    <t>MAILLIE</t>
  </si>
  <si>
    <t>Matthis</t>
  </si>
  <si>
    <t>02,33,056,127</t>
  </si>
  <si>
    <t>LUCAT</t>
  </si>
  <si>
    <t>VILLAR</t>
  </si>
  <si>
    <t>02,33,056,108</t>
  </si>
  <si>
    <t>RENAUX</t>
  </si>
  <si>
    <t>Clémént</t>
  </si>
  <si>
    <t>02,33,056,084</t>
  </si>
  <si>
    <t>CAPDAREST</t>
  </si>
  <si>
    <t>02,33,056,068</t>
  </si>
  <si>
    <t>PANCHE</t>
  </si>
  <si>
    <t>02,33,056,047</t>
  </si>
  <si>
    <t>CROUZET</t>
  </si>
  <si>
    <t>Louis-Yves</t>
  </si>
  <si>
    <t>02,33,056,137</t>
  </si>
  <si>
    <t>DELACOUX Mungroo</t>
  </si>
  <si>
    <t>Mayann</t>
  </si>
  <si>
    <t>UCGradignan</t>
  </si>
  <si>
    <t>02,33,040,021</t>
  </si>
  <si>
    <t>Pooja</t>
  </si>
  <si>
    <t>Pous</t>
  </si>
  <si>
    <t>02,33,040,….</t>
  </si>
  <si>
    <t>KADI</t>
  </si>
  <si>
    <t>Maeva</t>
  </si>
  <si>
    <t>CAMBordeaux</t>
  </si>
  <si>
    <t>02,33,014,184</t>
  </si>
  <si>
    <t>ROUXEL</t>
  </si>
  <si>
    <t>Louise</t>
  </si>
  <si>
    <t>02,47,207,;;;;</t>
  </si>
  <si>
    <t>CHAMINAUD</t>
  </si>
  <si>
    <t>Zaccharie</t>
  </si>
  <si>
    <t>02,33,005,043</t>
  </si>
  <si>
    <t>RENET</t>
  </si>
  <si>
    <t>Henzo</t>
  </si>
  <si>
    <t>02,33,005,037</t>
  </si>
  <si>
    <t>VECCHI</t>
  </si>
  <si>
    <t>Hugo</t>
  </si>
  <si>
    <t>02,33,005,024</t>
  </si>
  <si>
    <t>CAILLON</t>
  </si>
  <si>
    <t>02,33,005,025</t>
  </si>
  <si>
    <t>LE NAOUR</t>
  </si>
  <si>
    <t>02,47,207, …</t>
  </si>
  <si>
    <t>BOYE</t>
  </si>
  <si>
    <t>Elisée</t>
  </si>
  <si>
    <t>CCABZAC</t>
  </si>
  <si>
    <t>LAFFINEUR</t>
  </si>
  <si>
    <t>CS CASTELJALOUX</t>
  </si>
  <si>
    <t>picard</t>
  </si>
  <si>
    <t>alban</t>
  </si>
  <si>
    <t>cc marmande</t>
  </si>
  <si>
    <t>EVCC Bergerac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</si>
</sst>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dddd&quot;, &quot;mmmm\ dd&quot;, &quot;yyyy"/>
  </numFmts>
  <fonts count="49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3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2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0" borderId="0" applyNumberFormat="0" applyBorder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4" fillId="34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172" fontId="6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14" fontId="6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/>
    </xf>
    <xf numFmtId="14" fontId="1" fillId="0" borderId="0" xfId="0" applyNumberFormat="1" applyFont="1" applyAlignment="1" applyProtection="1">
      <alignment horizontal="right" vertical="center"/>
      <protection/>
    </xf>
    <xf numFmtId="15" fontId="1" fillId="0" borderId="0" xfId="0" applyNumberFormat="1" applyFont="1" applyAlignment="1" applyProtection="1">
      <alignment horizontal="right" vertical="center"/>
      <protection/>
    </xf>
    <xf numFmtId="173" fontId="5" fillId="0" borderId="0" xfId="0" applyNumberFormat="1" applyFont="1" applyAlignment="1" applyProtection="1">
      <alignment horizontal="left" vertical="center"/>
      <protection/>
    </xf>
    <xf numFmtId="173" fontId="5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/>
    </xf>
    <xf numFmtId="0" fontId="9" fillId="36" borderId="0" xfId="0" applyFont="1" applyFill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left" vertical="center"/>
      <protection/>
    </xf>
    <xf numFmtId="0" fontId="13" fillId="0" borderId="20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2" fillId="35" borderId="19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172" fontId="6" fillId="35" borderId="19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72" fontId="6" fillId="0" borderId="20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4" fontId="6" fillId="0" borderId="19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6" fillId="0" borderId="24" xfId="0" applyFont="1" applyBorder="1" applyAlignment="1">
      <alignment horizontal="center"/>
    </xf>
    <xf numFmtId="14" fontId="6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24" xfId="0" applyFont="1" applyBorder="1" applyAlignment="1">
      <alignment horizontal="center"/>
    </xf>
    <xf numFmtId="14" fontId="8" fillId="0" borderId="24" xfId="0" applyNumberFormat="1" applyFont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14" fontId="8" fillId="35" borderId="10" xfId="0" applyNumberFormat="1" applyFont="1" applyFill="1" applyBorder="1" applyAlignment="1">
      <alignment horizontal="center"/>
    </xf>
    <xf numFmtId="172" fontId="6" fillId="0" borderId="19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72" fontId="6" fillId="0" borderId="24" xfId="0" applyNumberFormat="1" applyFont="1" applyBorder="1" applyAlignment="1">
      <alignment horizontal="center"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left" vertical="center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vertical="center"/>
      <protection locked="0"/>
    </xf>
    <xf numFmtId="0" fontId="1" fillId="0" borderId="20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4" fontId="6" fillId="0" borderId="24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9" fillId="36" borderId="0" xfId="0" applyFont="1" applyFill="1" applyBorder="1" applyAlignment="1" applyProtection="1">
      <alignment horizontal="left"/>
      <protection/>
    </xf>
    <xf numFmtId="0" fontId="0" fillId="0" borderId="0" xfId="0" applyAlignment="1" applyProtection="1" quotePrefix="1">
      <alignment/>
      <protection/>
    </xf>
    <xf numFmtId="0" fontId="1" fillId="0" borderId="2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/>
    </xf>
    <xf numFmtId="0" fontId="2" fillId="0" borderId="24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14" fontId="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27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170"/>
  <sheetViews>
    <sheetView view="pageBreakPreview" zoomScaleSheetLayoutView="100" zoomScalePageLayoutView="0" workbookViewId="0" topLeftCell="A6">
      <selection activeCell="A7" sqref="A7"/>
    </sheetView>
  </sheetViews>
  <sheetFormatPr defaultColWidth="11.57421875" defaultRowHeight="12.75"/>
  <cols>
    <col min="1" max="1" width="11.57421875" style="1" customWidth="1"/>
    <col min="2" max="2" width="25.140625" style="0" customWidth="1"/>
    <col min="3" max="3" width="13.8515625" style="2" customWidth="1"/>
    <col min="4" max="4" width="30.7109375" style="2" customWidth="1"/>
    <col min="5" max="5" width="12.57421875" style="0" customWidth="1"/>
    <col min="6" max="6" width="18.140625" style="0" customWidth="1"/>
    <col min="7" max="7" width="19.7109375" style="0" customWidth="1"/>
    <col min="8" max="8" width="33.7109375" style="0" customWidth="1"/>
    <col min="9" max="9" width="0" style="0" hidden="1" customWidth="1"/>
  </cols>
  <sheetData>
    <row r="2" spans="2:9" ht="15.75">
      <c r="B2" s="149" t="s">
        <v>165</v>
      </c>
      <c r="C2" s="149"/>
      <c r="D2" s="149"/>
      <c r="E2" s="149"/>
      <c r="F2" s="149"/>
      <c r="G2" s="149"/>
      <c r="I2" s="3"/>
    </row>
    <row r="3" spans="1:9" ht="19.5" customHeight="1">
      <c r="A3" s="4"/>
      <c r="B3" s="148" t="s">
        <v>0</v>
      </c>
      <c r="C3" s="148"/>
      <c r="D3" s="5"/>
      <c r="E3" s="3"/>
      <c r="F3" s="3"/>
      <c r="G3" s="3"/>
      <c r="H3" s="3"/>
      <c r="I3" s="3"/>
    </row>
    <row r="4" ht="19.5" customHeight="1">
      <c r="I4" s="3"/>
    </row>
    <row r="5" ht="19.5" customHeight="1">
      <c r="I5" s="3"/>
    </row>
    <row r="6" spans="1:9" ht="19.5" customHeight="1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7"/>
    </row>
    <row r="7" spans="1:9" ht="19.5" customHeight="1">
      <c r="A7" s="8">
        <v>1</v>
      </c>
      <c r="B7" s="9" t="s">
        <v>162</v>
      </c>
      <c r="C7" s="10" t="s">
        <v>74</v>
      </c>
      <c r="D7" s="11" t="s">
        <v>11</v>
      </c>
      <c r="E7" s="12" t="s">
        <v>12</v>
      </c>
      <c r="F7" s="13"/>
      <c r="G7" s="12" t="s">
        <v>13</v>
      </c>
      <c r="H7" s="14"/>
      <c r="I7" s="3"/>
    </row>
    <row r="8" spans="1:9" ht="19.5" customHeight="1">
      <c r="A8" s="8">
        <v>2</v>
      </c>
      <c r="B8" s="9" t="s">
        <v>102</v>
      </c>
      <c r="C8" s="10" t="s">
        <v>163</v>
      </c>
      <c r="D8" s="11" t="s">
        <v>11</v>
      </c>
      <c r="E8" s="12" t="s">
        <v>12</v>
      </c>
      <c r="F8" s="13">
        <v>40498</v>
      </c>
      <c r="G8" s="12" t="s">
        <v>164</v>
      </c>
      <c r="H8" s="14"/>
      <c r="I8" s="3"/>
    </row>
    <row r="9" spans="1:9" ht="19.5" customHeight="1">
      <c r="A9" s="8">
        <v>3</v>
      </c>
      <c r="B9" s="9" t="s">
        <v>30</v>
      </c>
      <c r="C9" s="10" t="s">
        <v>114</v>
      </c>
      <c r="D9" s="11" t="s">
        <v>11</v>
      </c>
      <c r="E9" s="12" t="s">
        <v>12</v>
      </c>
      <c r="F9" s="13">
        <v>40692</v>
      </c>
      <c r="G9" s="12" t="s">
        <v>164</v>
      </c>
      <c r="H9" s="14"/>
      <c r="I9" s="3"/>
    </row>
    <row r="10" spans="1:9" ht="19.5" customHeight="1">
      <c r="A10" s="8">
        <v>4</v>
      </c>
      <c r="B10" s="101" t="s">
        <v>166</v>
      </c>
      <c r="C10" s="10" t="s">
        <v>167</v>
      </c>
      <c r="D10" s="11" t="s">
        <v>168</v>
      </c>
      <c r="E10" s="12" t="s">
        <v>12</v>
      </c>
      <c r="F10" s="13">
        <v>40271</v>
      </c>
      <c r="G10" s="12" t="s">
        <v>169</v>
      </c>
      <c r="H10" s="14"/>
      <c r="I10" s="3"/>
    </row>
    <row r="11" spans="1:9" ht="19.5" customHeight="1">
      <c r="A11" s="8">
        <v>5</v>
      </c>
      <c r="B11" s="9" t="s">
        <v>230</v>
      </c>
      <c r="C11" s="10" t="s">
        <v>35</v>
      </c>
      <c r="D11" s="11" t="s">
        <v>33</v>
      </c>
      <c r="E11" s="12" t="s">
        <v>12</v>
      </c>
      <c r="F11" s="13" t="s">
        <v>231</v>
      </c>
      <c r="G11" s="12" t="s">
        <v>232</v>
      </c>
      <c r="H11" s="14"/>
      <c r="I11" s="3"/>
    </row>
    <row r="12" spans="1:9" ht="19.5" customHeight="1">
      <c r="A12" s="8">
        <v>6</v>
      </c>
      <c r="B12" s="9" t="s">
        <v>237</v>
      </c>
      <c r="C12" s="10" t="s">
        <v>207</v>
      </c>
      <c r="D12" s="11" t="s">
        <v>16</v>
      </c>
      <c r="E12" s="12" t="s">
        <v>12</v>
      </c>
      <c r="F12" s="13">
        <v>40292</v>
      </c>
      <c r="G12" s="12" t="s">
        <v>238</v>
      </c>
      <c r="H12" s="14"/>
      <c r="I12" s="3"/>
    </row>
    <row r="13" spans="1:9" ht="19.5" customHeight="1">
      <c r="A13" s="8">
        <v>7</v>
      </c>
      <c r="B13" s="9" t="s">
        <v>36</v>
      </c>
      <c r="C13" s="10" t="s">
        <v>279</v>
      </c>
      <c r="D13" s="11" t="s">
        <v>38</v>
      </c>
      <c r="E13" s="119" t="s">
        <v>12</v>
      </c>
      <c r="F13" s="120">
        <v>40361</v>
      </c>
      <c r="G13" s="119" t="s">
        <v>280</v>
      </c>
      <c r="H13" s="14"/>
      <c r="I13" s="3"/>
    </row>
    <row r="14" spans="1:9" ht="19.5" customHeight="1">
      <c r="A14" s="8">
        <v>8</v>
      </c>
      <c r="B14" s="9"/>
      <c r="C14" s="10"/>
      <c r="D14" s="11"/>
      <c r="E14" s="12"/>
      <c r="F14" s="13"/>
      <c r="G14" s="12"/>
      <c r="H14" s="14"/>
      <c r="I14" s="3"/>
    </row>
    <row r="15" spans="1:9" ht="19.5" customHeight="1">
      <c r="A15" s="8">
        <v>9</v>
      </c>
      <c r="B15" s="9"/>
      <c r="C15" s="10"/>
      <c r="D15" s="11"/>
      <c r="E15" s="12"/>
      <c r="F15" s="13"/>
      <c r="G15" s="12"/>
      <c r="H15" s="14"/>
      <c r="I15" s="3"/>
    </row>
    <row r="16" spans="1:9" ht="19.5" customHeight="1">
      <c r="A16" s="8">
        <v>10</v>
      </c>
      <c r="B16" s="9"/>
      <c r="C16" s="10"/>
      <c r="D16" s="11"/>
      <c r="E16" s="119"/>
      <c r="F16" s="120"/>
      <c r="G16" s="119"/>
      <c r="H16" s="8"/>
      <c r="I16" s="3"/>
    </row>
    <row r="17" ht="19.5" customHeight="1">
      <c r="I17" s="3"/>
    </row>
    <row r="18" spans="1:9" ht="19.5" customHeight="1">
      <c r="A18" s="4"/>
      <c r="B18" s="148" t="s">
        <v>17</v>
      </c>
      <c r="C18" s="148"/>
      <c r="D18" s="5"/>
      <c r="E18" s="3"/>
      <c r="F18" s="3"/>
      <c r="G18" s="3"/>
      <c r="H18" s="3"/>
      <c r="I18" s="3"/>
    </row>
    <row r="19" ht="19.5" customHeight="1">
      <c r="I19" s="3"/>
    </row>
    <row r="20" spans="1:9" ht="19.5" customHeight="1">
      <c r="A20" s="6" t="s">
        <v>1</v>
      </c>
      <c r="B20" s="6" t="s">
        <v>2</v>
      </c>
      <c r="C20" s="6" t="s">
        <v>3</v>
      </c>
      <c r="D20" s="6"/>
      <c r="E20" s="6" t="s">
        <v>5</v>
      </c>
      <c r="F20" s="6" t="s">
        <v>6</v>
      </c>
      <c r="G20" s="6" t="s">
        <v>7</v>
      </c>
      <c r="H20" s="6" t="s">
        <v>8</v>
      </c>
      <c r="I20" s="3"/>
    </row>
    <row r="21" spans="1:9" ht="19.5" customHeight="1">
      <c r="A21" s="15">
        <v>11</v>
      </c>
      <c r="B21" s="92" t="s">
        <v>9</v>
      </c>
      <c r="C21" s="93" t="s">
        <v>10</v>
      </c>
      <c r="D21" s="93" t="s">
        <v>11</v>
      </c>
      <c r="E21" s="94" t="s">
        <v>20</v>
      </c>
      <c r="F21" s="95">
        <v>39868</v>
      </c>
      <c r="G21" s="94" t="s">
        <v>13</v>
      </c>
      <c r="H21" s="20"/>
      <c r="I21" s="3"/>
    </row>
    <row r="22" spans="1:9" ht="19.5" customHeight="1">
      <c r="A22" s="90">
        <v>12</v>
      </c>
      <c r="B22" s="21" t="s">
        <v>178</v>
      </c>
      <c r="C22" s="22" t="s">
        <v>47</v>
      </c>
      <c r="D22" s="22" t="s">
        <v>168</v>
      </c>
      <c r="E22" s="23" t="s">
        <v>20</v>
      </c>
      <c r="F22" s="24">
        <v>40125</v>
      </c>
      <c r="G22" s="23" t="s">
        <v>181</v>
      </c>
      <c r="H22" s="91"/>
      <c r="I22" s="3"/>
    </row>
    <row r="23" spans="1:9" ht="19.5" customHeight="1">
      <c r="A23" s="15">
        <v>13</v>
      </c>
      <c r="B23" s="111" t="s">
        <v>239</v>
      </c>
      <c r="C23" s="115" t="s">
        <v>59</v>
      </c>
      <c r="D23" s="111" t="s">
        <v>16</v>
      </c>
      <c r="E23" s="117" t="s">
        <v>20</v>
      </c>
      <c r="F23" s="118">
        <v>39940</v>
      </c>
      <c r="G23" s="23" t="s">
        <v>242</v>
      </c>
      <c r="H23" s="91"/>
      <c r="I23" s="3"/>
    </row>
    <row r="24" spans="1:9" ht="19.5" customHeight="1">
      <c r="A24" s="90">
        <v>14</v>
      </c>
      <c r="B24" s="96" t="s">
        <v>261</v>
      </c>
      <c r="C24" s="97" t="s">
        <v>262</v>
      </c>
      <c r="D24" s="97" t="s">
        <v>263</v>
      </c>
      <c r="E24" s="98" t="s">
        <v>20</v>
      </c>
      <c r="F24" s="99">
        <v>40144</v>
      </c>
      <c r="G24" s="98" t="s">
        <v>264</v>
      </c>
      <c r="H24" s="20"/>
      <c r="I24" s="3"/>
    </row>
    <row r="25" spans="1:9" ht="19.5" customHeight="1">
      <c r="A25" s="15">
        <v>15</v>
      </c>
      <c r="B25" s="21" t="s">
        <v>313</v>
      </c>
      <c r="C25" s="22" t="s">
        <v>314</v>
      </c>
      <c r="D25" s="22" t="s">
        <v>42</v>
      </c>
      <c r="E25" s="23" t="s">
        <v>20</v>
      </c>
      <c r="F25" s="24">
        <v>39963</v>
      </c>
      <c r="G25" s="23" t="s">
        <v>315</v>
      </c>
      <c r="H25" s="20"/>
      <c r="I25" s="3"/>
    </row>
    <row r="26" spans="1:9" ht="19.5" customHeight="1">
      <c r="A26" s="90">
        <v>16</v>
      </c>
      <c r="B26" s="16"/>
      <c r="C26" s="17"/>
      <c r="D26" s="17"/>
      <c r="E26" s="18"/>
      <c r="F26" s="19"/>
      <c r="G26" s="18"/>
      <c r="H26" s="20"/>
      <c r="I26" s="3"/>
    </row>
    <row r="27" spans="1:9" ht="19.5" customHeight="1">
      <c r="A27" s="15">
        <v>17</v>
      </c>
      <c r="B27" s="16"/>
      <c r="C27" s="17"/>
      <c r="D27" s="17"/>
      <c r="E27" s="18"/>
      <c r="F27" s="19"/>
      <c r="G27" s="18"/>
      <c r="H27" s="20"/>
      <c r="I27" s="3"/>
    </row>
    <row r="28" spans="1:9" ht="19.5" customHeight="1">
      <c r="A28" s="90"/>
      <c r="B28" s="20"/>
      <c r="C28" s="26"/>
      <c r="D28" s="26"/>
      <c r="E28" s="20"/>
      <c r="F28" s="20"/>
      <c r="G28" s="20"/>
      <c r="H28" s="20"/>
      <c r="I28" s="3"/>
    </row>
    <row r="29" spans="1:9" ht="19.5" customHeight="1">
      <c r="A29" s="27"/>
      <c r="B29" s="28"/>
      <c r="G29" s="29"/>
      <c r="I29" s="3"/>
    </row>
    <row r="30" spans="1:9" ht="19.5" customHeight="1">
      <c r="A30" s="4"/>
      <c r="B30" s="148" t="s">
        <v>29</v>
      </c>
      <c r="C30" s="148"/>
      <c r="D30" s="5"/>
      <c r="E30" s="3"/>
      <c r="F30" s="3"/>
      <c r="G30" s="3"/>
      <c r="H30" s="3"/>
      <c r="I30" s="3"/>
    </row>
    <row r="31" ht="19.5" customHeight="1">
      <c r="I31" s="3"/>
    </row>
    <row r="32" spans="1:9" ht="19.5" customHeight="1">
      <c r="A32" s="6" t="s">
        <v>1</v>
      </c>
      <c r="B32" s="6" t="s">
        <v>2</v>
      </c>
      <c r="C32" s="6" t="s">
        <v>3</v>
      </c>
      <c r="D32" s="6"/>
      <c r="E32" s="6" t="s">
        <v>5</v>
      </c>
      <c r="F32" s="6" t="s">
        <v>6</v>
      </c>
      <c r="G32" s="6" t="s">
        <v>7</v>
      </c>
      <c r="H32" s="6" t="s">
        <v>8</v>
      </c>
      <c r="I32" s="3"/>
    </row>
    <row r="33" spans="1:9" ht="19.5" customHeight="1">
      <c r="A33" s="30">
        <v>18</v>
      </c>
      <c r="B33" s="21" t="s">
        <v>18</v>
      </c>
      <c r="C33" s="22" t="s">
        <v>19</v>
      </c>
      <c r="D33" s="22" t="s">
        <v>11</v>
      </c>
      <c r="E33" s="23" t="s">
        <v>32</v>
      </c>
      <c r="F33" s="24">
        <v>39693</v>
      </c>
      <c r="G33" s="23" t="s">
        <v>21</v>
      </c>
      <c r="H33" s="31"/>
      <c r="I33" s="3"/>
    </row>
    <row r="34" spans="1:9" ht="19.5" customHeight="1">
      <c r="A34" s="30">
        <v>19</v>
      </c>
      <c r="B34" s="21" t="s">
        <v>22</v>
      </c>
      <c r="C34" s="25" t="s">
        <v>23</v>
      </c>
      <c r="D34" s="22" t="s">
        <v>11</v>
      </c>
      <c r="E34" s="23" t="s">
        <v>32</v>
      </c>
      <c r="F34" s="24">
        <v>39696</v>
      </c>
      <c r="G34" s="23" t="s">
        <v>24</v>
      </c>
      <c r="H34" s="31"/>
      <c r="I34" s="3"/>
    </row>
    <row r="35" spans="1:9" ht="19.5" customHeight="1">
      <c r="A35" s="30">
        <v>20</v>
      </c>
      <c r="B35" s="21" t="s">
        <v>175</v>
      </c>
      <c r="C35" s="22" t="s">
        <v>176</v>
      </c>
      <c r="D35" s="22" t="s">
        <v>168</v>
      </c>
      <c r="E35" s="23" t="s">
        <v>32</v>
      </c>
      <c r="F35" s="24">
        <v>39626</v>
      </c>
      <c r="G35" s="23" t="s">
        <v>177</v>
      </c>
      <c r="H35" s="31"/>
      <c r="I35" s="3"/>
    </row>
    <row r="36" spans="1:9" ht="19.5" customHeight="1">
      <c r="A36" s="30">
        <v>21</v>
      </c>
      <c r="B36" s="21" t="s">
        <v>178</v>
      </c>
      <c r="C36" s="22" t="s">
        <v>179</v>
      </c>
      <c r="D36" s="22" t="s">
        <v>168</v>
      </c>
      <c r="E36" s="23" t="s">
        <v>32</v>
      </c>
      <c r="F36" s="24">
        <v>39557</v>
      </c>
      <c r="G36" s="23" t="s">
        <v>180</v>
      </c>
      <c r="H36" s="31"/>
      <c r="I36" s="3"/>
    </row>
    <row r="37" spans="1:9" ht="19.5" customHeight="1">
      <c r="A37" s="30">
        <v>22</v>
      </c>
      <c r="B37" s="21" t="s">
        <v>182</v>
      </c>
      <c r="C37" s="22" t="s">
        <v>183</v>
      </c>
      <c r="D37" s="22" t="s">
        <v>168</v>
      </c>
      <c r="E37" s="23" t="s">
        <v>32</v>
      </c>
      <c r="F37" s="24">
        <v>39726</v>
      </c>
      <c r="G37" s="23" t="s">
        <v>184</v>
      </c>
      <c r="H37" s="31"/>
      <c r="I37" s="3"/>
    </row>
    <row r="38" spans="1:9" ht="19.5" customHeight="1">
      <c r="A38" s="30">
        <v>23</v>
      </c>
      <c r="B38" s="21" t="s">
        <v>185</v>
      </c>
      <c r="C38" s="22" t="s">
        <v>186</v>
      </c>
      <c r="D38" s="22" t="s">
        <v>168</v>
      </c>
      <c r="E38" s="23" t="s">
        <v>32</v>
      </c>
      <c r="F38" s="24">
        <v>39601</v>
      </c>
      <c r="G38" s="23" t="s">
        <v>187</v>
      </c>
      <c r="H38" s="31"/>
      <c r="I38" s="3"/>
    </row>
    <row r="39" spans="1:9" ht="19.5" customHeight="1">
      <c r="A39" s="30">
        <v>24</v>
      </c>
      <c r="B39" s="21" t="s">
        <v>281</v>
      </c>
      <c r="C39" s="22" t="s">
        <v>123</v>
      </c>
      <c r="D39" s="22" t="s">
        <v>38</v>
      </c>
      <c r="E39" s="23" t="s">
        <v>32</v>
      </c>
      <c r="F39" s="24">
        <v>39581</v>
      </c>
      <c r="G39" s="23" t="s">
        <v>282</v>
      </c>
      <c r="H39" s="31"/>
      <c r="I39" s="3"/>
    </row>
    <row r="40" spans="1:9" ht="19.5" customHeight="1">
      <c r="A40" s="30">
        <v>25</v>
      </c>
      <c r="B40" s="21" t="s">
        <v>40</v>
      </c>
      <c r="C40" s="22" t="s">
        <v>41</v>
      </c>
      <c r="D40" s="22" t="s">
        <v>42</v>
      </c>
      <c r="E40" s="23" t="s">
        <v>32</v>
      </c>
      <c r="F40" s="24">
        <v>39349</v>
      </c>
      <c r="G40" s="23" t="s">
        <v>43</v>
      </c>
      <c r="H40" s="31"/>
      <c r="I40" s="3"/>
    </row>
    <row r="41" spans="1:9" ht="19.5" customHeight="1">
      <c r="A41" s="30">
        <v>26</v>
      </c>
      <c r="B41" s="21" t="s">
        <v>44</v>
      </c>
      <c r="C41" s="22" t="s">
        <v>45</v>
      </c>
      <c r="D41" s="22" t="s">
        <v>42</v>
      </c>
      <c r="E41" s="23" t="s">
        <v>32</v>
      </c>
      <c r="F41" s="24">
        <v>39286</v>
      </c>
      <c r="G41" s="23" t="s">
        <v>46</v>
      </c>
      <c r="H41" s="31"/>
      <c r="I41" s="3"/>
    </row>
    <row r="42" spans="1:9" ht="19.5" customHeight="1">
      <c r="A42" s="30">
        <v>27</v>
      </c>
      <c r="B42" s="21" t="s">
        <v>25</v>
      </c>
      <c r="C42" s="22" t="s">
        <v>47</v>
      </c>
      <c r="D42" s="22" t="s">
        <v>42</v>
      </c>
      <c r="E42" s="23" t="s">
        <v>32</v>
      </c>
      <c r="F42" s="24">
        <v>39410</v>
      </c>
      <c r="G42" s="23" t="s">
        <v>48</v>
      </c>
      <c r="H42" s="31"/>
      <c r="I42" s="3"/>
    </row>
    <row r="43" spans="1:9" ht="19.5" customHeight="1">
      <c r="A43" s="30">
        <v>28</v>
      </c>
      <c r="B43" s="21" t="s">
        <v>283</v>
      </c>
      <c r="C43" s="22" t="s">
        <v>284</v>
      </c>
      <c r="D43" s="22" t="s">
        <v>34</v>
      </c>
      <c r="E43" s="23" t="s">
        <v>32</v>
      </c>
      <c r="F43" s="24">
        <v>39688</v>
      </c>
      <c r="G43" s="23" t="s">
        <v>285</v>
      </c>
      <c r="H43" s="31"/>
      <c r="I43" s="3"/>
    </row>
    <row r="44" spans="1:9" ht="19.5" customHeight="1">
      <c r="A44" s="30">
        <v>29</v>
      </c>
      <c r="B44" s="21" t="s">
        <v>26</v>
      </c>
      <c r="C44" s="22" t="s">
        <v>27</v>
      </c>
      <c r="D44" s="22" t="s">
        <v>14</v>
      </c>
      <c r="E44" s="23" t="s">
        <v>32</v>
      </c>
      <c r="F44" s="24">
        <v>39597</v>
      </c>
      <c r="G44" s="23" t="s">
        <v>28</v>
      </c>
      <c r="H44" s="31"/>
      <c r="I44" s="3"/>
    </row>
    <row r="45" spans="1:9" ht="19.5" customHeight="1">
      <c r="A45" s="30">
        <v>30</v>
      </c>
      <c r="B45" s="21" t="s">
        <v>196</v>
      </c>
      <c r="C45" s="22" t="s">
        <v>176</v>
      </c>
      <c r="D45" s="22" t="s">
        <v>14</v>
      </c>
      <c r="E45" s="23" t="s">
        <v>32</v>
      </c>
      <c r="F45" s="24">
        <v>39678</v>
      </c>
      <c r="G45" s="23" t="s">
        <v>15</v>
      </c>
      <c r="H45" s="31"/>
      <c r="I45" s="3"/>
    </row>
    <row r="46" spans="1:9" ht="19.5" customHeight="1">
      <c r="A46" s="30">
        <v>31</v>
      </c>
      <c r="B46" s="21"/>
      <c r="C46" s="22"/>
      <c r="D46" s="22"/>
      <c r="E46" s="23"/>
      <c r="F46" s="24"/>
      <c r="G46" s="23"/>
      <c r="H46" s="31"/>
      <c r="I46" s="3"/>
    </row>
    <row r="47" spans="1:9" ht="19.5" customHeight="1">
      <c r="A47" s="30">
        <v>32</v>
      </c>
      <c r="B47" s="21"/>
      <c r="C47" s="22"/>
      <c r="D47" s="22"/>
      <c r="E47" s="23"/>
      <c r="F47" s="24"/>
      <c r="G47" s="23"/>
      <c r="H47" s="31"/>
      <c r="I47" s="3"/>
    </row>
    <row r="48" spans="1:9" ht="19.5" customHeight="1">
      <c r="A48" s="30">
        <v>33</v>
      </c>
      <c r="B48" s="21"/>
      <c r="C48" s="22"/>
      <c r="D48" s="22"/>
      <c r="E48" s="23"/>
      <c r="F48" s="24"/>
      <c r="G48" s="23"/>
      <c r="H48" s="31"/>
      <c r="I48" s="3"/>
    </row>
    <row r="49" spans="1:9" ht="19.5" customHeight="1">
      <c r="A49" s="27"/>
      <c r="I49" s="3"/>
    </row>
    <row r="50" spans="1:9" ht="19.5" customHeight="1">
      <c r="A50" s="4"/>
      <c r="B50" s="148" t="s">
        <v>49</v>
      </c>
      <c r="C50" s="148"/>
      <c r="D50" s="5"/>
      <c r="E50" s="3"/>
      <c r="F50" s="3"/>
      <c r="G50" s="3"/>
      <c r="H50" s="3"/>
      <c r="I50" s="3"/>
    </row>
    <row r="51" ht="19.5" customHeight="1">
      <c r="I51" s="3"/>
    </row>
    <row r="52" spans="1:9" ht="19.5" customHeight="1">
      <c r="A52" s="6" t="s">
        <v>1</v>
      </c>
      <c r="B52" s="6" t="s">
        <v>2</v>
      </c>
      <c r="C52" s="6" t="s">
        <v>3</v>
      </c>
      <c r="D52" s="6" t="s">
        <v>4</v>
      </c>
      <c r="E52" s="6" t="s">
        <v>5</v>
      </c>
      <c r="F52" s="6" t="s">
        <v>6</v>
      </c>
      <c r="G52" s="6" t="s">
        <v>7</v>
      </c>
      <c r="H52" s="6" t="s">
        <v>8</v>
      </c>
      <c r="I52" s="3"/>
    </row>
    <row r="53" spans="1:9" ht="19.5" customHeight="1">
      <c r="A53" s="30">
        <v>34</v>
      </c>
      <c r="B53" s="21" t="s">
        <v>172</v>
      </c>
      <c r="C53" s="22" t="s">
        <v>188</v>
      </c>
      <c r="D53" s="22" t="s">
        <v>168</v>
      </c>
      <c r="E53" s="23" t="s">
        <v>20</v>
      </c>
      <c r="F53" s="24">
        <v>39422</v>
      </c>
      <c r="G53" s="23" t="s">
        <v>189</v>
      </c>
      <c r="H53" s="31"/>
      <c r="I53" s="3"/>
    </row>
    <row r="54" spans="1:9" ht="19.5" customHeight="1">
      <c r="A54" s="30">
        <v>35</v>
      </c>
      <c r="B54" s="21" t="s">
        <v>9</v>
      </c>
      <c r="C54" s="22" t="s">
        <v>190</v>
      </c>
      <c r="D54" s="22" t="s">
        <v>168</v>
      </c>
      <c r="E54" s="23" t="s">
        <v>32</v>
      </c>
      <c r="F54" s="24" t="s">
        <v>191</v>
      </c>
      <c r="G54" s="23" t="s">
        <v>192</v>
      </c>
      <c r="H54" s="31"/>
      <c r="I54" s="3"/>
    </row>
    <row r="55" spans="1:9" ht="19.5" customHeight="1">
      <c r="A55" s="30">
        <v>36</v>
      </c>
      <c r="B55" s="21" t="s">
        <v>265</v>
      </c>
      <c r="C55" s="22" t="s">
        <v>266</v>
      </c>
      <c r="D55" s="22" t="s">
        <v>267</v>
      </c>
      <c r="E55" s="23" t="s">
        <v>32</v>
      </c>
      <c r="F55" s="24">
        <v>39571</v>
      </c>
      <c r="G55" s="23" t="s">
        <v>268</v>
      </c>
      <c r="H55" s="31"/>
      <c r="I55" s="3"/>
    </row>
    <row r="56" spans="1:9" ht="19.5" customHeight="1">
      <c r="A56" s="30">
        <v>37</v>
      </c>
      <c r="B56" s="37" t="s">
        <v>299</v>
      </c>
      <c r="C56" s="22" t="s">
        <v>303</v>
      </c>
      <c r="D56" s="22" t="s">
        <v>301</v>
      </c>
      <c r="E56" s="23" t="s">
        <v>304</v>
      </c>
      <c r="F56" s="24"/>
      <c r="G56" s="23" t="s">
        <v>305</v>
      </c>
      <c r="H56" s="31"/>
      <c r="I56" s="3"/>
    </row>
    <row r="57" spans="1:9" ht="19.5" customHeight="1">
      <c r="A57" s="30">
        <v>38</v>
      </c>
      <c r="B57" s="21" t="s">
        <v>50</v>
      </c>
      <c r="C57" s="22" t="s">
        <v>51</v>
      </c>
      <c r="D57" s="22" t="s">
        <v>14</v>
      </c>
      <c r="E57" s="23" t="s">
        <v>32</v>
      </c>
      <c r="F57" s="24">
        <v>39563</v>
      </c>
      <c r="G57" s="23" t="s">
        <v>52</v>
      </c>
      <c r="H57" s="31"/>
      <c r="I57" s="3"/>
    </row>
    <row r="58" spans="1:9" ht="19.5" customHeight="1">
      <c r="A58" s="30">
        <v>39</v>
      </c>
      <c r="B58" s="21" t="s">
        <v>160</v>
      </c>
      <c r="C58" s="22" t="s">
        <v>161</v>
      </c>
      <c r="D58" s="22" t="s">
        <v>14</v>
      </c>
      <c r="E58" s="23" t="s">
        <v>32</v>
      </c>
      <c r="F58" s="24">
        <v>39556</v>
      </c>
      <c r="G58" s="23" t="s">
        <v>15</v>
      </c>
      <c r="H58" s="31"/>
      <c r="I58" s="3"/>
    </row>
    <row r="59" spans="1:9" ht="19.5" customHeight="1">
      <c r="A59" s="30">
        <v>40</v>
      </c>
      <c r="B59" s="21"/>
      <c r="C59" s="22"/>
      <c r="D59" s="22"/>
      <c r="E59" s="23"/>
      <c r="F59" s="24"/>
      <c r="G59" s="23"/>
      <c r="H59" s="31"/>
      <c r="I59" s="3"/>
    </row>
    <row r="60" spans="1:9" ht="19.5" customHeight="1">
      <c r="A60" s="30">
        <v>41</v>
      </c>
      <c r="B60" s="21"/>
      <c r="C60" s="22"/>
      <c r="D60" s="22"/>
      <c r="E60" s="23"/>
      <c r="F60" s="24"/>
      <c r="G60" s="23"/>
      <c r="H60" s="31"/>
      <c r="I60" s="3"/>
    </row>
    <row r="61" spans="1:9" ht="19.5" customHeight="1">
      <c r="A61" s="32"/>
      <c r="B61" s="33"/>
      <c r="C61" s="34"/>
      <c r="D61" s="34"/>
      <c r="E61" s="33"/>
      <c r="F61" s="33"/>
      <c r="G61" s="33"/>
      <c r="H61" s="33"/>
      <c r="I61" s="3"/>
    </row>
    <row r="62" spans="1:9" ht="19.5" customHeight="1">
      <c r="A62" s="4"/>
      <c r="B62" s="148" t="s">
        <v>53</v>
      </c>
      <c r="C62" s="148"/>
      <c r="D62" s="5"/>
      <c r="E62" s="3"/>
      <c r="F62" s="3"/>
      <c r="G62" s="3"/>
      <c r="H62" s="3"/>
      <c r="I62" s="3"/>
    </row>
    <row r="63" ht="19.5" customHeight="1">
      <c r="I63" s="3"/>
    </row>
    <row r="64" spans="1:9" ht="19.5" customHeight="1">
      <c r="A64" s="6" t="s">
        <v>1</v>
      </c>
      <c r="B64" s="6" t="s">
        <v>2</v>
      </c>
      <c r="C64" s="6" t="s">
        <v>3</v>
      </c>
      <c r="D64" s="6" t="s">
        <v>4</v>
      </c>
      <c r="E64" s="6" t="s">
        <v>5</v>
      </c>
      <c r="F64" s="6" t="s">
        <v>6</v>
      </c>
      <c r="G64" s="6" t="s">
        <v>7</v>
      </c>
      <c r="H64" s="6" t="s">
        <v>8</v>
      </c>
      <c r="I64" s="3"/>
    </row>
    <row r="65" spans="1:9" ht="19.5" customHeight="1">
      <c r="A65" s="30">
        <v>42</v>
      </c>
      <c r="B65" s="21" t="s">
        <v>30</v>
      </c>
      <c r="C65" s="25" t="s">
        <v>31</v>
      </c>
      <c r="D65" s="22" t="s">
        <v>11</v>
      </c>
      <c r="E65" s="23" t="s">
        <v>56</v>
      </c>
      <c r="F65" s="24"/>
      <c r="G65" s="23" t="s">
        <v>164</v>
      </c>
      <c r="H65" s="31"/>
      <c r="I65" s="3"/>
    </row>
    <row r="66" spans="1:9" ht="19.5" customHeight="1">
      <c r="A66" s="30">
        <v>43</v>
      </c>
      <c r="B66" s="21" t="s">
        <v>166</v>
      </c>
      <c r="C66" s="35" t="s">
        <v>170</v>
      </c>
      <c r="D66" s="22" t="s">
        <v>168</v>
      </c>
      <c r="E66" s="23" t="s">
        <v>56</v>
      </c>
      <c r="F66" s="36">
        <v>39422</v>
      </c>
      <c r="G66" s="23" t="s">
        <v>171</v>
      </c>
      <c r="H66" s="31"/>
      <c r="I66" s="3"/>
    </row>
    <row r="67" spans="1:9" ht="19.5" customHeight="1">
      <c r="A67" s="30">
        <v>44</v>
      </c>
      <c r="B67" s="110" t="s">
        <v>197</v>
      </c>
      <c r="C67" s="105" t="s">
        <v>198</v>
      </c>
      <c r="D67" s="106" t="s">
        <v>14</v>
      </c>
      <c r="E67" s="107" t="s">
        <v>56</v>
      </c>
      <c r="F67" s="108">
        <v>39216</v>
      </c>
      <c r="G67" s="107" t="s">
        <v>60</v>
      </c>
      <c r="H67" s="31"/>
      <c r="I67" s="3"/>
    </row>
    <row r="68" spans="1:9" ht="19.5" customHeight="1">
      <c r="A68" s="30">
        <v>45</v>
      </c>
      <c r="B68" s="111" t="s">
        <v>200</v>
      </c>
      <c r="C68" s="112" t="s">
        <v>201</v>
      </c>
      <c r="D68" s="111" t="s">
        <v>67</v>
      </c>
      <c r="E68" s="113" t="s">
        <v>56</v>
      </c>
      <c r="F68" s="114">
        <v>39125</v>
      </c>
      <c r="G68" s="113" t="s">
        <v>202</v>
      </c>
      <c r="H68" s="103"/>
      <c r="I68" s="3"/>
    </row>
    <row r="69" spans="1:9" ht="19.5" customHeight="1">
      <c r="A69" s="30">
        <v>46</v>
      </c>
      <c r="B69" s="96" t="s">
        <v>203</v>
      </c>
      <c r="C69" s="97" t="s">
        <v>204</v>
      </c>
      <c r="D69" s="97" t="s">
        <v>67</v>
      </c>
      <c r="E69" s="98" t="s">
        <v>56</v>
      </c>
      <c r="F69" s="99">
        <v>39236</v>
      </c>
      <c r="G69" s="113" t="s">
        <v>205</v>
      </c>
      <c r="H69" s="31"/>
      <c r="I69" s="3"/>
    </row>
    <row r="70" spans="1:9" ht="19.5" customHeight="1">
      <c r="A70" s="30">
        <v>47</v>
      </c>
      <c r="B70" s="21" t="s">
        <v>230</v>
      </c>
      <c r="C70" s="22" t="s">
        <v>233</v>
      </c>
      <c r="D70" s="22" t="s">
        <v>33</v>
      </c>
      <c r="E70" s="23" t="s">
        <v>56</v>
      </c>
      <c r="F70" s="24" t="s">
        <v>234</v>
      </c>
      <c r="G70" s="23" t="s">
        <v>235</v>
      </c>
      <c r="H70" s="31"/>
      <c r="I70" s="3"/>
    </row>
    <row r="71" spans="1:9" ht="19.5" customHeight="1">
      <c r="A71" s="30">
        <v>48</v>
      </c>
      <c r="B71" s="21" t="s">
        <v>241</v>
      </c>
      <c r="C71" s="22" t="s">
        <v>173</v>
      </c>
      <c r="D71" s="22" t="s">
        <v>16</v>
      </c>
      <c r="E71" s="23" t="s">
        <v>56</v>
      </c>
      <c r="F71" s="24">
        <v>39268</v>
      </c>
      <c r="G71" s="23" t="s">
        <v>240</v>
      </c>
      <c r="H71" s="31"/>
      <c r="I71" s="3"/>
    </row>
    <row r="72" spans="1:9" ht="19.5" customHeight="1">
      <c r="A72" s="30">
        <v>49</v>
      </c>
      <c r="B72" s="21" t="s">
        <v>36</v>
      </c>
      <c r="C72" s="22" t="s">
        <v>37</v>
      </c>
      <c r="D72" s="22" t="s">
        <v>38</v>
      </c>
      <c r="E72" s="23" t="s">
        <v>56</v>
      </c>
      <c r="F72" s="24">
        <v>39232</v>
      </c>
      <c r="G72" s="23" t="s">
        <v>39</v>
      </c>
      <c r="H72" s="31"/>
      <c r="I72" s="3"/>
    </row>
    <row r="73" spans="1:9" ht="19.5" customHeight="1">
      <c r="A73" s="30">
        <v>50</v>
      </c>
      <c r="B73" s="21" t="s">
        <v>286</v>
      </c>
      <c r="C73" s="22" t="s">
        <v>262</v>
      </c>
      <c r="D73" s="22" t="s">
        <v>34</v>
      </c>
      <c r="E73" s="23" t="s">
        <v>56</v>
      </c>
      <c r="F73" s="24">
        <v>39395</v>
      </c>
      <c r="G73" s="23" t="s">
        <v>285</v>
      </c>
      <c r="H73" s="31"/>
      <c r="I73" s="3"/>
    </row>
    <row r="74" spans="1:9" ht="19.5" customHeight="1">
      <c r="A74" s="104">
        <v>51</v>
      </c>
      <c r="B74" s="110" t="s">
        <v>287</v>
      </c>
      <c r="C74" s="106" t="s">
        <v>35</v>
      </c>
      <c r="D74" s="106" t="s">
        <v>34</v>
      </c>
      <c r="E74" s="107" t="s">
        <v>56</v>
      </c>
      <c r="F74" s="121">
        <v>39270</v>
      </c>
      <c r="G74" s="107" t="s">
        <v>288</v>
      </c>
      <c r="H74" s="140"/>
      <c r="I74" s="3"/>
    </row>
    <row r="75" spans="1:9" ht="19.5" customHeight="1">
      <c r="A75" s="122">
        <v>52</v>
      </c>
      <c r="B75" s="111" t="s">
        <v>25</v>
      </c>
      <c r="C75" s="115" t="s">
        <v>47</v>
      </c>
      <c r="D75" s="115" t="s">
        <v>42</v>
      </c>
      <c r="E75" s="113" t="s">
        <v>56</v>
      </c>
      <c r="F75" s="123">
        <v>39410</v>
      </c>
      <c r="G75" s="113" t="s">
        <v>48</v>
      </c>
      <c r="H75" s="100"/>
      <c r="I75" s="3"/>
    </row>
    <row r="76" spans="1:9" ht="19.5" customHeight="1">
      <c r="A76" s="122">
        <v>53</v>
      </c>
      <c r="B76" s="111" t="s">
        <v>324</v>
      </c>
      <c r="C76" s="115" t="s">
        <v>271</v>
      </c>
      <c r="D76" s="115" t="s">
        <v>11</v>
      </c>
      <c r="E76" s="113" t="s">
        <v>56</v>
      </c>
      <c r="F76" s="123" t="s">
        <v>234</v>
      </c>
      <c r="G76" s="113" t="s">
        <v>325</v>
      </c>
      <c r="H76" s="100"/>
      <c r="I76" s="3"/>
    </row>
    <row r="77" spans="1:9" ht="19.5" customHeight="1">
      <c r="A77" s="122">
        <v>54</v>
      </c>
      <c r="B77" s="111"/>
      <c r="C77" s="115"/>
      <c r="D77" s="115"/>
      <c r="E77" s="113"/>
      <c r="F77" s="123"/>
      <c r="G77" s="113"/>
      <c r="H77" s="100"/>
      <c r="I77" s="3"/>
    </row>
    <row r="78" spans="1:9" ht="19.5" customHeight="1">
      <c r="A78" s="122">
        <v>55</v>
      </c>
      <c r="B78" s="111"/>
      <c r="C78" s="115"/>
      <c r="D78" s="115"/>
      <c r="E78" s="113"/>
      <c r="F78" s="123"/>
      <c r="G78" s="113"/>
      <c r="H78" s="100"/>
      <c r="I78" s="3"/>
    </row>
    <row r="79" spans="2:9" ht="19.5" customHeight="1">
      <c r="B79" s="37"/>
      <c r="C79" s="38"/>
      <c r="D79" s="38"/>
      <c r="E79" s="39"/>
      <c r="F79" s="40"/>
      <c r="G79" s="39"/>
      <c r="I79" s="3"/>
    </row>
    <row r="80" spans="1:9" ht="19.5" customHeight="1">
      <c r="A80" s="4"/>
      <c r="B80" s="148" t="s">
        <v>69</v>
      </c>
      <c r="C80" s="148"/>
      <c r="D80" s="5"/>
      <c r="E80" s="3"/>
      <c r="F80" s="3"/>
      <c r="G80" s="3"/>
      <c r="H80" s="3"/>
      <c r="I80" s="3"/>
    </row>
    <row r="81" ht="19.5" customHeight="1">
      <c r="I81" s="3"/>
    </row>
    <row r="82" spans="1:9" ht="19.5" customHeight="1">
      <c r="A82" s="6" t="s">
        <v>1</v>
      </c>
      <c r="B82" s="6" t="s">
        <v>2</v>
      </c>
      <c r="C82" s="6" t="s">
        <v>3</v>
      </c>
      <c r="D82" s="6" t="s">
        <v>4</v>
      </c>
      <c r="E82" s="6" t="s">
        <v>5</v>
      </c>
      <c r="F82" s="6" t="s">
        <v>6</v>
      </c>
      <c r="G82" s="6" t="s">
        <v>7</v>
      </c>
      <c r="H82" s="6" t="s">
        <v>8</v>
      </c>
      <c r="I82" s="3"/>
    </row>
    <row r="83" spans="1:9" ht="19.5" customHeight="1">
      <c r="A83" s="30">
        <v>56</v>
      </c>
      <c r="B83" s="21" t="s">
        <v>54</v>
      </c>
      <c r="C83" s="22" t="s">
        <v>55</v>
      </c>
      <c r="D83" s="22" t="s">
        <v>11</v>
      </c>
      <c r="E83" s="23" t="s">
        <v>71</v>
      </c>
      <c r="F83" s="24">
        <v>38969</v>
      </c>
      <c r="G83" s="23" t="s">
        <v>57</v>
      </c>
      <c r="H83" s="31"/>
      <c r="I83" s="3"/>
    </row>
    <row r="84" spans="1:9" ht="19.5" customHeight="1">
      <c r="A84" s="30">
        <v>57</v>
      </c>
      <c r="B84" s="21" t="s">
        <v>172</v>
      </c>
      <c r="C84" s="22" t="s">
        <v>173</v>
      </c>
      <c r="D84" s="22" t="s">
        <v>168</v>
      </c>
      <c r="E84" s="23" t="s">
        <v>71</v>
      </c>
      <c r="F84" s="24">
        <v>38961</v>
      </c>
      <c r="G84" s="23" t="s">
        <v>174</v>
      </c>
      <c r="H84" s="31"/>
      <c r="I84" s="3"/>
    </row>
    <row r="85" spans="1:9" ht="19.5" customHeight="1">
      <c r="A85" s="30">
        <v>58</v>
      </c>
      <c r="B85" s="21" t="s">
        <v>50</v>
      </c>
      <c r="C85" s="22" t="s">
        <v>61</v>
      </c>
      <c r="D85" s="22" t="s">
        <v>14</v>
      </c>
      <c r="E85" s="23" t="s">
        <v>71</v>
      </c>
      <c r="F85" s="24">
        <v>38819</v>
      </c>
      <c r="G85" s="23" t="s">
        <v>62</v>
      </c>
      <c r="H85" s="31"/>
      <c r="I85" s="3"/>
    </row>
    <row r="86" spans="1:9" ht="19.5" customHeight="1">
      <c r="A86" s="104">
        <v>59</v>
      </c>
      <c r="B86" s="110" t="s">
        <v>193</v>
      </c>
      <c r="C86" s="106" t="s">
        <v>194</v>
      </c>
      <c r="D86" s="106" t="s">
        <v>42</v>
      </c>
      <c r="E86" s="107" t="s">
        <v>71</v>
      </c>
      <c r="F86" s="121">
        <v>38813</v>
      </c>
      <c r="G86" s="107" t="s">
        <v>195</v>
      </c>
      <c r="H86" s="31"/>
      <c r="I86" s="3"/>
    </row>
    <row r="87" spans="1:9" ht="19.5" customHeight="1">
      <c r="A87" s="122">
        <v>60</v>
      </c>
      <c r="B87" s="122" t="s">
        <v>58</v>
      </c>
      <c r="C87" s="144" t="s">
        <v>59</v>
      </c>
      <c r="D87" s="145" t="s">
        <v>14</v>
      </c>
      <c r="E87" s="146" t="s">
        <v>71</v>
      </c>
      <c r="F87" s="147">
        <v>38748</v>
      </c>
      <c r="G87" s="146" t="s">
        <v>60</v>
      </c>
      <c r="H87" s="103"/>
      <c r="I87" s="3"/>
    </row>
    <row r="88" spans="1:9" ht="19.5" customHeight="1">
      <c r="A88" s="143">
        <v>61</v>
      </c>
      <c r="B88" s="96" t="s">
        <v>63</v>
      </c>
      <c r="C88" s="97" t="s">
        <v>37</v>
      </c>
      <c r="D88" s="97" t="s">
        <v>14</v>
      </c>
      <c r="E88" s="98" t="s">
        <v>71</v>
      </c>
      <c r="F88" s="99">
        <v>38761</v>
      </c>
      <c r="G88" s="98" t="s">
        <v>64</v>
      </c>
      <c r="H88" s="31"/>
      <c r="I88" s="3"/>
    </row>
    <row r="89" spans="1:9" ht="19.5" customHeight="1">
      <c r="A89" s="30">
        <v>62</v>
      </c>
      <c r="B89" s="21" t="s">
        <v>65</v>
      </c>
      <c r="C89" s="22" t="s">
        <v>66</v>
      </c>
      <c r="D89" s="22" t="s">
        <v>67</v>
      </c>
      <c r="E89" s="23" t="s">
        <v>71</v>
      </c>
      <c r="F89" s="24">
        <v>38895</v>
      </c>
      <c r="G89" s="23" t="s">
        <v>68</v>
      </c>
      <c r="H89" s="31"/>
      <c r="I89" s="3"/>
    </row>
    <row r="90" spans="1:9" ht="19.5" customHeight="1">
      <c r="A90" s="30">
        <v>63</v>
      </c>
      <c r="B90" s="96" t="s">
        <v>206</v>
      </c>
      <c r="C90" s="97" t="s">
        <v>207</v>
      </c>
      <c r="D90" s="97" t="s">
        <v>208</v>
      </c>
      <c r="E90" s="98" t="s">
        <v>71</v>
      </c>
      <c r="F90" s="99">
        <v>39069</v>
      </c>
      <c r="G90" s="98" t="s">
        <v>209</v>
      </c>
      <c r="H90" s="31"/>
      <c r="I90" s="3"/>
    </row>
    <row r="91" spans="1:9" ht="19.5" customHeight="1">
      <c r="A91" s="30">
        <v>64</v>
      </c>
      <c r="B91" s="96" t="s">
        <v>210</v>
      </c>
      <c r="C91" s="97" t="s">
        <v>211</v>
      </c>
      <c r="D91" s="97" t="s">
        <v>208</v>
      </c>
      <c r="E91" s="98" t="s">
        <v>71</v>
      </c>
      <c r="F91" s="99">
        <v>38771</v>
      </c>
      <c r="G91" s="98" t="s">
        <v>212</v>
      </c>
      <c r="H91" s="31"/>
      <c r="I91" s="3"/>
    </row>
    <row r="92" spans="1:9" ht="19.5" customHeight="1">
      <c r="A92" s="30">
        <v>65</v>
      </c>
      <c r="B92" s="21" t="s">
        <v>213</v>
      </c>
      <c r="C92" s="22" t="s">
        <v>214</v>
      </c>
      <c r="D92" s="22" t="s">
        <v>208</v>
      </c>
      <c r="E92" s="23" t="s">
        <v>71</v>
      </c>
      <c r="F92" s="24">
        <v>39057</v>
      </c>
      <c r="G92" s="98" t="s">
        <v>215</v>
      </c>
      <c r="H92" s="31"/>
      <c r="I92" s="3"/>
    </row>
    <row r="93" spans="1:9" ht="19.5" customHeight="1">
      <c r="A93" s="30">
        <v>66</v>
      </c>
      <c r="B93" s="16" t="s">
        <v>237</v>
      </c>
      <c r="C93" s="17" t="s">
        <v>243</v>
      </c>
      <c r="D93" s="17" t="s">
        <v>16</v>
      </c>
      <c r="E93" s="18" t="s">
        <v>71</v>
      </c>
      <c r="F93" s="19">
        <v>38963</v>
      </c>
      <c r="G93" s="18" t="s">
        <v>244</v>
      </c>
      <c r="H93" s="20"/>
      <c r="I93" s="3"/>
    </row>
    <row r="94" spans="1:9" ht="19.5" customHeight="1">
      <c r="A94" s="30">
        <v>67</v>
      </c>
      <c r="B94" s="16" t="s">
        <v>245</v>
      </c>
      <c r="C94" s="17" t="s">
        <v>246</v>
      </c>
      <c r="D94" s="17" t="s">
        <v>16</v>
      </c>
      <c r="E94" s="18" t="s">
        <v>71</v>
      </c>
      <c r="F94" s="19">
        <v>39035</v>
      </c>
      <c r="G94" s="18" t="s">
        <v>247</v>
      </c>
      <c r="H94" s="20"/>
      <c r="I94" s="3"/>
    </row>
    <row r="95" spans="1:9" ht="19.5" customHeight="1">
      <c r="A95" s="30">
        <v>68</v>
      </c>
      <c r="B95" s="134" t="s">
        <v>265</v>
      </c>
      <c r="C95" s="135" t="s">
        <v>173</v>
      </c>
      <c r="D95" s="135" t="s">
        <v>263</v>
      </c>
      <c r="E95" s="136" t="s">
        <v>71</v>
      </c>
      <c r="F95" s="137">
        <v>38958</v>
      </c>
      <c r="G95" s="136" t="s">
        <v>269</v>
      </c>
      <c r="H95" s="139"/>
      <c r="I95" s="3"/>
    </row>
    <row r="96" spans="1:9" ht="19.5" customHeight="1">
      <c r="A96" s="102">
        <v>69</v>
      </c>
      <c r="B96" s="111" t="s">
        <v>276</v>
      </c>
      <c r="C96" s="115" t="s">
        <v>277</v>
      </c>
      <c r="D96" s="115" t="s">
        <v>92</v>
      </c>
      <c r="E96" s="113" t="s">
        <v>71</v>
      </c>
      <c r="F96" s="123" t="s">
        <v>93</v>
      </c>
      <c r="G96" s="113" t="s">
        <v>278</v>
      </c>
      <c r="H96" s="100"/>
      <c r="I96" s="3"/>
    </row>
    <row r="97" spans="1:9" ht="19.5" customHeight="1">
      <c r="A97" s="102">
        <v>70</v>
      </c>
      <c r="B97" s="111" t="s">
        <v>289</v>
      </c>
      <c r="C97" s="115" t="s">
        <v>290</v>
      </c>
      <c r="D97" s="115" t="s">
        <v>34</v>
      </c>
      <c r="E97" s="113" t="s">
        <v>71</v>
      </c>
      <c r="F97" s="123">
        <v>39050</v>
      </c>
      <c r="G97" s="113" t="s">
        <v>291</v>
      </c>
      <c r="H97" s="100"/>
      <c r="I97" s="3"/>
    </row>
    <row r="98" spans="1:9" ht="19.5" customHeight="1">
      <c r="A98" s="102">
        <v>71</v>
      </c>
      <c r="B98" s="111" t="s">
        <v>292</v>
      </c>
      <c r="C98" s="115" t="s">
        <v>111</v>
      </c>
      <c r="D98" s="115" t="s">
        <v>34</v>
      </c>
      <c r="E98" s="113" t="s">
        <v>71</v>
      </c>
      <c r="F98" s="123">
        <v>38973</v>
      </c>
      <c r="G98" s="113" t="s">
        <v>293</v>
      </c>
      <c r="H98" s="100"/>
      <c r="I98" s="3"/>
    </row>
    <row r="99" spans="1:9" ht="19.5" customHeight="1">
      <c r="A99" s="102">
        <v>72</v>
      </c>
      <c r="B99" s="111" t="s">
        <v>299</v>
      </c>
      <c r="C99" s="115" t="s">
        <v>300</v>
      </c>
      <c r="D99" s="115" t="s">
        <v>301</v>
      </c>
      <c r="E99" s="113" t="s">
        <v>71</v>
      </c>
      <c r="F99" s="123" t="s">
        <v>93</v>
      </c>
      <c r="G99" s="113" t="s">
        <v>302</v>
      </c>
      <c r="H99" s="100"/>
      <c r="I99" s="3"/>
    </row>
    <row r="100" spans="1:9" ht="19.5" customHeight="1">
      <c r="A100" s="102">
        <v>73</v>
      </c>
      <c r="B100" s="111" t="s">
        <v>316</v>
      </c>
      <c r="C100" s="115" t="s">
        <v>317</v>
      </c>
      <c r="D100" s="115" t="s">
        <v>42</v>
      </c>
      <c r="E100" s="113" t="s">
        <v>71</v>
      </c>
      <c r="F100" s="123">
        <v>38998</v>
      </c>
      <c r="G100" s="113" t="s">
        <v>318</v>
      </c>
      <c r="H100" s="100"/>
      <c r="I100" s="3"/>
    </row>
    <row r="101" spans="1:9" ht="19.5" customHeight="1">
      <c r="A101" s="102">
        <v>74</v>
      </c>
      <c r="B101" s="111"/>
      <c r="C101" s="115"/>
      <c r="D101" s="115"/>
      <c r="E101" s="113"/>
      <c r="F101" s="123"/>
      <c r="G101" s="113"/>
      <c r="H101" s="100"/>
      <c r="I101" s="3"/>
    </row>
    <row r="102" spans="1:9" ht="19.5" customHeight="1">
      <c r="A102" s="102">
        <v>75</v>
      </c>
      <c r="B102" s="111"/>
      <c r="C102" s="115"/>
      <c r="D102" s="115"/>
      <c r="E102" s="113"/>
      <c r="F102" s="123"/>
      <c r="G102" s="113"/>
      <c r="H102" s="100"/>
      <c r="I102" s="3"/>
    </row>
    <row r="103" spans="2:9" ht="19.5" customHeight="1">
      <c r="B103" s="37"/>
      <c r="C103" s="38"/>
      <c r="D103" s="38"/>
      <c r="E103" s="39"/>
      <c r="F103" s="40"/>
      <c r="G103" s="39"/>
      <c r="I103" s="3"/>
    </row>
    <row r="104" spans="1:9" ht="19.5" customHeight="1">
      <c r="A104" s="4"/>
      <c r="B104" s="148" t="s">
        <v>80</v>
      </c>
      <c r="C104" s="148"/>
      <c r="D104" s="5"/>
      <c r="E104" s="3"/>
      <c r="F104" s="3"/>
      <c r="G104" s="3"/>
      <c r="H104" s="3"/>
      <c r="I104" s="3"/>
    </row>
    <row r="105" ht="19.5" customHeight="1">
      <c r="I105" s="3"/>
    </row>
    <row r="106" spans="1:9" ht="19.5" customHeight="1">
      <c r="A106" s="6" t="s">
        <v>1</v>
      </c>
      <c r="B106" s="6" t="s">
        <v>2</v>
      </c>
      <c r="C106" s="6" t="s">
        <v>3</v>
      </c>
      <c r="D106" s="6" t="s">
        <v>4</v>
      </c>
      <c r="E106" s="6" t="s">
        <v>5</v>
      </c>
      <c r="F106" s="6" t="s">
        <v>6</v>
      </c>
      <c r="G106" s="6" t="s">
        <v>7</v>
      </c>
      <c r="H106" s="6" t="s">
        <v>8</v>
      </c>
      <c r="I106" s="3"/>
    </row>
    <row r="107" spans="1:9" ht="19.5" customHeight="1">
      <c r="A107" s="8">
        <v>76</v>
      </c>
      <c r="B107" s="16" t="s">
        <v>81</v>
      </c>
      <c r="C107" s="17" t="s">
        <v>82</v>
      </c>
      <c r="D107" s="11" t="s">
        <v>11</v>
      </c>
      <c r="E107" s="18" t="s">
        <v>71</v>
      </c>
      <c r="F107" s="19">
        <v>39005</v>
      </c>
      <c r="G107" s="18" t="s">
        <v>83</v>
      </c>
      <c r="H107" s="20"/>
      <c r="I107" s="3"/>
    </row>
    <row r="108" spans="1:9" ht="19.5" customHeight="1">
      <c r="A108" s="8">
        <v>77</v>
      </c>
      <c r="B108" s="16" t="s">
        <v>248</v>
      </c>
      <c r="C108" s="17" t="s">
        <v>249</v>
      </c>
      <c r="D108" s="17" t="s">
        <v>16</v>
      </c>
      <c r="E108" s="18" t="s">
        <v>71</v>
      </c>
      <c r="F108" s="19">
        <v>38776</v>
      </c>
      <c r="G108" s="18" t="s">
        <v>250</v>
      </c>
      <c r="H108" s="20"/>
      <c r="I108" s="3"/>
    </row>
    <row r="109" spans="1:9" ht="19.5" customHeight="1">
      <c r="A109" s="8">
        <v>78</v>
      </c>
      <c r="B109" s="16" t="s">
        <v>85</v>
      </c>
      <c r="C109" s="17" t="s">
        <v>84</v>
      </c>
      <c r="D109" s="17" t="s">
        <v>67</v>
      </c>
      <c r="E109" s="18" t="s">
        <v>71</v>
      </c>
      <c r="F109" s="19">
        <v>38888</v>
      </c>
      <c r="G109" s="18" t="s">
        <v>86</v>
      </c>
      <c r="H109" s="20"/>
      <c r="I109" s="3"/>
    </row>
    <row r="110" spans="1:9" ht="19.5" customHeight="1">
      <c r="A110" s="8">
        <v>79</v>
      </c>
      <c r="B110" s="16" t="s">
        <v>87</v>
      </c>
      <c r="C110" s="17" t="s">
        <v>88</v>
      </c>
      <c r="D110" s="17" t="s">
        <v>34</v>
      </c>
      <c r="E110" s="18" t="s">
        <v>71</v>
      </c>
      <c r="F110" s="19">
        <v>38617</v>
      </c>
      <c r="G110" s="18" t="s">
        <v>89</v>
      </c>
      <c r="H110" s="20"/>
      <c r="I110" s="3"/>
    </row>
    <row r="111" spans="1:9" ht="19.5" customHeight="1">
      <c r="A111" s="8">
        <v>80</v>
      </c>
      <c r="B111" s="16" t="s">
        <v>90</v>
      </c>
      <c r="C111" s="17" t="s">
        <v>91</v>
      </c>
      <c r="D111" s="17" t="s">
        <v>92</v>
      </c>
      <c r="E111" s="18" t="s">
        <v>71</v>
      </c>
      <c r="F111" s="19" t="s">
        <v>93</v>
      </c>
      <c r="G111" s="18" t="s">
        <v>94</v>
      </c>
      <c r="H111" s="20"/>
      <c r="I111" s="3"/>
    </row>
    <row r="112" spans="1:9" ht="19.5" customHeight="1">
      <c r="A112" s="8">
        <v>81</v>
      </c>
      <c r="B112" s="16"/>
      <c r="C112" s="17"/>
      <c r="D112" s="17"/>
      <c r="E112" s="18"/>
      <c r="F112" s="19"/>
      <c r="G112" s="18"/>
      <c r="H112" s="20"/>
      <c r="I112" s="3"/>
    </row>
    <row r="113" spans="1:9" ht="19.5" customHeight="1">
      <c r="A113" s="8">
        <v>82</v>
      </c>
      <c r="B113" s="16"/>
      <c r="C113" s="17"/>
      <c r="D113" s="17"/>
      <c r="E113" s="18"/>
      <c r="F113" s="19"/>
      <c r="G113" s="18"/>
      <c r="H113" s="20"/>
      <c r="I113" s="3"/>
    </row>
    <row r="114" spans="8:9" ht="19.5" customHeight="1">
      <c r="H114" s="20"/>
      <c r="I114" s="3"/>
    </row>
    <row r="115" spans="1:9" ht="19.5" customHeight="1">
      <c r="A115" s="4"/>
      <c r="B115" s="148" t="s">
        <v>95</v>
      </c>
      <c r="C115" s="148"/>
      <c r="D115" s="5"/>
      <c r="E115" s="3"/>
      <c r="F115" s="3"/>
      <c r="G115" s="3"/>
      <c r="H115" s="3"/>
      <c r="I115" s="3"/>
    </row>
    <row r="116" ht="19.5" customHeight="1">
      <c r="I116" s="3"/>
    </row>
    <row r="117" spans="1:9" ht="19.5" customHeight="1">
      <c r="A117" s="6" t="s">
        <v>1</v>
      </c>
      <c r="B117" s="6" t="s">
        <v>2</v>
      </c>
      <c r="C117" s="6" t="s">
        <v>3</v>
      </c>
      <c r="D117" s="6" t="s">
        <v>4</v>
      </c>
      <c r="E117" s="6" t="s">
        <v>5</v>
      </c>
      <c r="F117" s="6" t="s">
        <v>6</v>
      </c>
      <c r="G117" s="6" t="s">
        <v>7</v>
      </c>
      <c r="H117" s="6" t="s">
        <v>8</v>
      </c>
      <c r="I117" s="3"/>
    </row>
    <row r="118" spans="1:9" ht="19.5" customHeight="1">
      <c r="A118" s="30">
        <v>83</v>
      </c>
      <c r="B118" s="21" t="s">
        <v>18</v>
      </c>
      <c r="C118" s="22" t="s">
        <v>70</v>
      </c>
      <c r="D118" s="22" t="s">
        <v>11</v>
      </c>
      <c r="E118" s="23" t="s">
        <v>96</v>
      </c>
      <c r="F118" s="24">
        <v>38555</v>
      </c>
      <c r="G118" s="23" t="s">
        <v>72</v>
      </c>
      <c r="H118" s="31"/>
      <c r="I118" s="3"/>
    </row>
    <row r="119" spans="1:9" ht="19.5" customHeight="1">
      <c r="A119" s="30">
        <v>84</v>
      </c>
      <c r="B119" s="21"/>
      <c r="C119" s="22"/>
      <c r="D119" s="22"/>
      <c r="E119" s="23"/>
      <c r="F119" s="24"/>
      <c r="G119" s="23"/>
      <c r="H119" s="31"/>
      <c r="I119" s="3"/>
    </row>
    <row r="120" spans="1:9" ht="19.5" customHeight="1">
      <c r="A120" s="30">
        <v>85</v>
      </c>
      <c r="B120" s="21" t="s">
        <v>73</v>
      </c>
      <c r="C120" s="22" t="s">
        <v>74</v>
      </c>
      <c r="D120" s="22" t="s">
        <v>11</v>
      </c>
      <c r="E120" s="23" t="s">
        <v>96</v>
      </c>
      <c r="F120" s="24">
        <v>38489</v>
      </c>
      <c r="G120" s="23" t="s">
        <v>75</v>
      </c>
      <c r="H120" s="31"/>
      <c r="I120" s="3"/>
    </row>
    <row r="121" spans="1:9" ht="19.5" customHeight="1">
      <c r="A121" s="30">
        <v>86</v>
      </c>
      <c r="B121" s="21" t="s">
        <v>199</v>
      </c>
      <c r="C121" s="22" t="s">
        <v>123</v>
      </c>
      <c r="D121" s="22" t="s">
        <v>11</v>
      </c>
      <c r="E121" s="23" t="s">
        <v>96</v>
      </c>
      <c r="F121" s="24">
        <v>38356</v>
      </c>
      <c r="G121" s="23" t="s">
        <v>104</v>
      </c>
      <c r="H121" s="31"/>
      <c r="I121" s="3"/>
    </row>
    <row r="122" spans="1:9" ht="19.5" customHeight="1">
      <c r="A122" s="30">
        <v>87</v>
      </c>
      <c r="B122" s="96" t="s">
        <v>216</v>
      </c>
      <c r="C122" s="97" t="s">
        <v>35</v>
      </c>
      <c r="D122" s="97" t="s">
        <v>14</v>
      </c>
      <c r="E122" s="98" t="s">
        <v>96</v>
      </c>
      <c r="F122" s="99" t="s">
        <v>78</v>
      </c>
      <c r="G122" s="98" t="s">
        <v>15</v>
      </c>
      <c r="H122" s="31"/>
      <c r="I122" s="3"/>
    </row>
    <row r="123" spans="1:9" ht="19.5" customHeight="1">
      <c r="A123" s="30">
        <v>88</v>
      </c>
      <c r="B123" s="21" t="s">
        <v>217</v>
      </c>
      <c r="C123" s="22" t="s">
        <v>127</v>
      </c>
      <c r="D123" s="22" t="s">
        <v>218</v>
      </c>
      <c r="E123" s="23" t="s">
        <v>96</v>
      </c>
      <c r="F123" s="36">
        <v>38549</v>
      </c>
      <c r="G123" s="23" t="s">
        <v>219</v>
      </c>
      <c r="H123" s="31"/>
      <c r="I123" s="3"/>
    </row>
    <row r="124" spans="1:9" ht="19.5" customHeight="1">
      <c r="A124" s="30">
        <v>89</v>
      </c>
      <c r="B124" s="21" t="s">
        <v>220</v>
      </c>
      <c r="C124" s="22" t="s">
        <v>221</v>
      </c>
      <c r="D124" s="22" t="s">
        <v>67</v>
      </c>
      <c r="E124" s="23" t="s">
        <v>96</v>
      </c>
      <c r="F124" s="36">
        <v>38662</v>
      </c>
      <c r="G124" s="23" t="s">
        <v>222</v>
      </c>
      <c r="H124" s="31"/>
      <c r="I124" s="3"/>
    </row>
    <row r="125" spans="1:9" ht="19.5" customHeight="1">
      <c r="A125" s="30">
        <v>90</v>
      </c>
      <c r="B125" s="21" t="s">
        <v>236</v>
      </c>
      <c r="C125" s="22" t="s">
        <v>77</v>
      </c>
      <c r="D125" s="22" t="s">
        <v>33</v>
      </c>
      <c r="E125" s="23" t="s">
        <v>96</v>
      </c>
      <c r="F125" s="36" t="s">
        <v>78</v>
      </c>
      <c r="G125" s="23" t="s">
        <v>79</v>
      </c>
      <c r="H125" s="31"/>
      <c r="I125" s="3"/>
    </row>
    <row r="126" spans="1:9" ht="19.5" customHeight="1">
      <c r="A126" s="30">
        <v>91</v>
      </c>
      <c r="B126" s="21" t="s">
        <v>76</v>
      </c>
      <c r="C126" s="22" t="s">
        <v>253</v>
      </c>
      <c r="D126" s="22" t="s">
        <v>16</v>
      </c>
      <c r="E126" s="23" t="s">
        <v>96</v>
      </c>
      <c r="F126" s="36">
        <v>38488</v>
      </c>
      <c r="G126" s="23" t="s">
        <v>256</v>
      </c>
      <c r="H126" s="31"/>
      <c r="I126" s="3"/>
    </row>
    <row r="127" spans="1:9" ht="19.5" customHeight="1">
      <c r="A127" s="30">
        <v>92</v>
      </c>
      <c r="B127" s="21" t="s">
        <v>251</v>
      </c>
      <c r="C127" s="22" t="s">
        <v>254</v>
      </c>
      <c r="D127" s="22" t="s">
        <v>16</v>
      </c>
      <c r="E127" s="23" t="s">
        <v>96</v>
      </c>
      <c r="F127" s="36">
        <v>38479</v>
      </c>
      <c r="G127" s="23" t="s">
        <v>257</v>
      </c>
      <c r="H127" s="31"/>
      <c r="I127" s="3"/>
    </row>
    <row r="128" spans="1:9" ht="19.5" customHeight="1">
      <c r="A128" s="30">
        <v>93</v>
      </c>
      <c r="B128" s="21" t="s">
        <v>252</v>
      </c>
      <c r="C128" s="22" t="s">
        <v>255</v>
      </c>
      <c r="D128" s="22" t="s">
        <v>16</v>
      </c>
      <c r="E128" s="23" t="s">
        <v>96</v>
      </c>
      <c r="F128" s="36">
        <v>38696</v>
      </c>
      <c r="G128" s="23" t="s">
        <v>258</v>
      </c>
      <c r="H128" s="31"/>
      <c r="I128" s="3"/>
    </row>
    <row r="129" spans="1:9" ht="19.5" customHeight="1">
      <c r="A129" s="30">
        <v>94</v>
      </c>
      <c r="B129" s="21" t="s">
        <v>270</v>
      </c>
      <c r="C129" s="22" t="s">
        <v>271</v>
      </c>
      <c r="D129" s="22" t="s">
        <v>263</v>
      </c>
      <c r="E129" s="23" t="s">
        <v>96</v>
      </c>
      <c r="F129" s="36">
        <v>38394</v>
      </c>
      <c r="G129" s="23" t="s">
        <v>272</v>
      </c>
      <c r="H129" s="31"/>
      <c r="I129" s="3"/>
    </row>
    <row r="130" spans="1:9" ht="19.5" customHeight="1">
      <c r="A130" s="30">
        <v>95</v>
      </c>
      <c r="B130" s="21" t="s">
        <v>261</v>
      </c>
      <c r="C130" s="22" t="s">
        <v>207</v>
      </c>
      <c r="D130" s="22" t="s">
        <v>263</v>
      </c>
      <c r="E130" s="23" t="s">
        <v>96</v>
      </c>
      <c r="F130" s="36">
        <v>38715</v>
      </c>
      <c r="G130" s="23" t="s">
        <v>273</v>
      </c>
      <c r="H130" s="31"/>
      <c r="I130" s="3"/>
    </row>
    <row r="131" spans="1:9" ht="19.5" customHeight="1">
      <c r="A131" s="30">
        <v>96</v>
      </c>
      <c r="B131" s="21" t="s">
        <v>294</v>
      </c>
      <c r="C131" s="22" t="s">
        <v>271</v>
      </c>
      <c r="D131" s="22" t="s">
        <v>34</v>
      </c>
      <c r="E131" s="23" t="s">
        <v>96</v>
      </c>
      <c r="F131" s="36">
        <v>38615</v>
      </c>
      <c r="G131" s="23" t="s">
        <v>295</v>
      </c>
      <c r="H131" s="31"/>
      <c r="I131" s="3"/>
    </row>
    <row r="132" spans="1:9" ht="19.5" customHeight="1">
      <c r="A132" s="30">
        <v>97</v>
      </c>
      <c r="B132" s="21" t="s">
        <v>319</v>
      </c>
      <c r="C132" s="22" t="s">
        <v>320</v>
      </c>
      <c r="D132" s="22" t="s">
        <v>42</v>
      </c>
      <c r="E132" s="23" t="s">
        <v>96</v>
      </c>
      <c r="F132" s="36">
        <v>38373</v>
      </c>
      <c r="G132" s="23" t="s">
        <v>321</v>
      </c>
      <c r="H132" s="31"/>
      <c r="I132" s="3"/>
    </row>
    <row r="133" spans="1:9" ht="19.5" customHeight="1">
      <c r="A133" s="30">
        <v>98</v>
      </c>
      <c r="B133" s="21"/>
      <c r="C133" s="22"/>
      <c r="D133" s="22"/>
      <c r="E133" s="23"/>
      <c r="F133" s="36"/>
      <c r="G133" s="23"/>
      <c r="H133" s="31"/>
      <c r="I133" s="3"/>
    </row>
    <row r="134" spans="1:9" ht="19.5" customHeight="1">
      <c r="A134" s="30">
        <v>99</v>
      </c>
      <c r="B134" s="21"/>
      <c r="C134" s="22"/>
      <c r="D134" s="22"/>
      <c r="E134" s="23"/>
      <c r="F134" s="36"/>
      <c r="G134" s="23"/>
      <c r="H134" s="31"/>
      <c r="I134" s="3"/>
    </row>
    <row r="135" spans="1:9" ht="19.5" customHeight="1">
      <c r="A135" s="30">
        <v>100</v>
      </c>
      <c r="B135" s="21"/>
      <c r="C135" s="22"/>
      <c r="D135" s="22"/>
      <c r="E135" s="23"/>
      <c r="F135" s="24"/>
      <c r="G135" s="23"/>
      <c r="H135" s="31"/>
      <c r="I135" s="3"/>
    </row>
    <row r="136" spans="1:9" ht="19.5" customHeight="1">
      <c r="A136" s="30"/>
      <c r="B136" s="21"/>
      <c r="C136" s="22"/>
      <c r="D136" s="22"/>
      <c r="E136" s="23"/>
      <c r="F136" s="24"/>
      <c r="G136" s="23"/>
      <c r="H136" s="31"/>
      <c r="I136" s="3"/>
    </row>
    <row r="137" spans="1:9" ht="0.75" customHeight="1">
      <c r="A137" s="30"/>
      <c r="B137" s="21"/>
      <c r="C137" s="26"/>
      <c r="D137" s="26"/>
      <c r="E137" s="20"/>
      <c r="F137" s="20"/>
      <c r="G137" s="23"/>
      <c r="H137" s="20"/>
      <c r="I137" s="3"/>
    </row>
    <row r="138" spans="1:9" ht="19.5" customHeight="1">
      <c r="A138" s="4"/>
      <c r="B138" s="148" t="s">
        <v>125</v>
      </c>
      <c r="C138" s="148"/>
      <c r="D138" s="5"/>
      <c r="E138" s="3"/>
      <c r="F138" s="3"/>
      <c r="G138" s="3"/>
      <c r="H138" s="3"/>
      <c r="I138" s="3"/>
    </row>
    <row r="139" ht="19.5" customHeight="1">
      <c r="I139" s="3"/>
    </row>
    <row r="140" spans="1:9" ht="19.5" customHeight="1">
      <c r="A140" s="6" t="s">
        <v>1</v>
      </c>
      <c r="B140" s="6" t="s">
        <v>2</v>
      </c>
      <c r="C140" s="6" t="s">
        <v>3</v>
      </c>
      <c r="D140" s="6" t="s">
        <v>4</v>
      </c>
      <c r="E140" s="6" t="s">
        <v>5</v>
      </c>
      <c r="F140" s="6" t="s">
        <v>6</v>
      </c>
      <c r="G140" s="6" t="s">
        <v>7</v>
      </c>
      <c r="H140" s="6" t="s">
        <v>8</v>
      </c>
      <c r="I140" s="3"/>
    </row>
    <row r="141" spans="1:9" ht="19.5" customHeight="1">
      <c r="A141" s="30">
        <v>101</v>
      </c>
      <c r="B141" s="21" t="s">
        <v>9</v>
      </c>
      <c r="C141" s="22" t="s">
        <v>37</v>
      </c>
      <c r="D141" s="22" t="s">
        <v>11</v>
      </c>
      <c r="E141" s="23" t="s">
        <v>126</v>
      </c>
      <c r="F141" s="24">
        <v>38212</v>
      </c>
      <c r="G141" s="23" t="s">
        <v>97</v>
      </c>
      <c r="H141" s="31"/>
      <c r="I141" s="41"/>
    </row>
    <row r="142" spans="1:9" ht="19.5" customHeight="1">
      <c r="A142" s="30">
        <v>102</v>
      </c>
      <c r="B142" s="21" t="s">
        <v>81</v>
      </c>
      <c r="C142" s="22" t="s">
        <v>98</v>
      </c>
      <c r="D142" s="22" t="s">
        <v>11</v>
      </c>
      <c r="E142" s="23" t="s">
        <v>126</v>
      </c>
      <c r="F142" s="24">
        <v>38242</v>
      </c>
      <c r="G142" s="23" t="s">
        <v>99</v>
      </c>
      <c r="H142" s="31"/>
      <c r="I142" s="41"/>
    </row>
    <row r="143" spans="1:9" ht="19.5" customHeight="1">
      <c r="A143" s="30">
        <v>103</v>
      </c>
      <c r="B143" s="21" t="s">
        <v>100</v>
      </c>
      <c r="C143" s="22" t="s">
        <v>70</v>
      </c>
      <c r="D143" s="22" t="s">
        <v>11</v>
      </c>
      <c r="E143" s="23" t="s">
        <v>126</v>
      </c>
      <c r="F143" s="24">
        <v>38227</v>
      </c>
      <c r="G143" s="23" t="s">
        <v>101</v>
      </c>
      <c r="H143" s="31"/>
      <c r="I143" s="41"/>
    </row>
    <row r="144" spans="1:9" ht="19.5" customHeight="1">
      <c r="A144" s="30">
        <v>104</v>
      </c>
      <c r="B144" s="21" t="s">
        <v>102</v>
      </c>
      <c r="C144" s="22" t="s">
        <v>103</v>
      </c>
      <c r="D144" s="22" t="s">
        <v>11</v>
      </c>
      <c r="E144" s="23" t="s">
        <v>126</v>
      </c>
      <c r="F144" s="24">
        <v>38152</v>
      </c>
      <c r="G144" s="23" t="s">
        <v>104</v>
      </c>
      <c r="H144" s="31"/>
      <c r="I144" s="41"/>
    </row>
    <row r="145" spans="1:9" ht="19.5" customHeight="1">
      <c r="A145" s="30">
        <v>105</v>
      </c>
      <c r="B145" s="21" t="s">
        <v>105</v>
      </c>
      <c r="C145" s="22" t="s">
        <v>106</v>
      </c>
      <c r="D145" s="22" t="s">
        <v>11</v>
      </c>
      <c r="E145" s="23" t="s">
        <v>126</v>
      </c>
      <c r="F145" s="24">
        <v>38260</v>
      </c>
      <c r="G145" s="23" t="s">
        <v>107</v>
      </c>
      <c r="H145" s="31"/>
      <c r="I145" s="3"/>
    </row>
    <row r="146" spans="1:9" ht="19.5" customHeight="1">
      <c r="A146" s="30">
        <v>106</v>
      </c>
      <c r="B146" s="21" t="s">
        <v>108</v>
      </c>
      <c r="C146" s="22" t="s">
        <v>109</v>
      </c>
      <c r="D146" s="22" t="s">
        <v>16</v>
      </c>
      <c r="E146" s="23" t="s">
        <v>126</v>
      </c>
      <c r="F146" s="36">
        <v>38233</v>
      </c>
      <c r="G146" s="23" t="s">
        <v>110</v>
      </c>
      <c r="H146" s="31"/>
      <c r="I146" s="41"/>
    </row>
    <row r="147" spans="1:9" ht="19.5" customHeight="1">
      <c r="A147" s="30">
        <v>107</v>
      </c>
      <c r="B147" s="21" t="s">
        <v>76</v>
      </c>
      <c r="C147" s="22" t="s">
        <v>112</v>
      </c>
      <c r="D147" s="22" t="s">
        <v>16</v>
      </c>
      <c r="E147" s="23" t="s">
        <v>126</v>
      </c>
      <c r="F147" s="36">
        <v>38044</v>
      </c>
      <c r="G147" s="23" t="s">
        <v>113</v>
      </c>
      <c r="H147" s="31"/>
      <c r="I147" s="3"/>
    </row>
    <row r="148" spans="1:9" ht="19.5" customHeight="1">
      <c r="A148" s="30">
        <v>108</v>
      </c>
      <c r="B148" s="21"/>
      <c r="C148" s="22"/>
      <c r="D148" s="22"/>
      <c r="E148" s="23"/>
      <c r="F148" s="36"/>
      <c r="G148" s="23"/>
      <c r="H148" s="31"/>
      <c r="I148" s="3"/>
    </row>
    <row r="149" spans="1:9" ht="19.5" customHeight="1">
      <c r="A149" s="30">
        <v>109</v>
      </c>
      <c r="B149" s="21" t="s">
        <v>259</v>
      </c>
      <c r="C149" s="22" t="s">
        <v>10</v>
      </c>
      <c r="D149" s="22" t="s">
        <v>16</v>
      </c>
      <c r="E149" s="23" t="s">
        <v>126</v>
      </c>
      <c r="F149" s="36">
        <v>38021</v>
      </c>
      <c r="G149" s="23" t="s">
        <v>260</v>
      </c>
      <c r="H149" s="31"/>
      <c r="I149" s="3"/>
    </row>
    <row r="150" spans="1:9" ht="19.5" customHeight="1">
      <c r="A150" s="30">
        <v>110</v>
      </c>
      <c r="B150" s="21" t="s">
        <v>119</v>
      </c>
      <c r="C150" s="22" t="s">
        <v>120</v>
      </c>
      <c r="D150" s="22" t="s">
        <v>34</v>
      </c>
      <c r="E150" s="23" t="s">
        <v>126</v>
      </c>
      <c r="F150" s="36">
        <v>38276</v>
      </c>
      <c r="G150" s="23" t="s">
        <v>121</v>
      </c>
      <c r="H150" s="31"/>
      <c r="I150" s="3"/>
    </row>
    <row r="151" spans="1:9" ht="19.5" customHeight="1">
      <c r="A151" s="30">
        <v>111</v>
      </c>
      <c r="B151" s="21" t="s">
        <v>122</v>
      </c>
      <c r="C151" s="22" t="s">
        <v>123</v>
      </c>
      <c r="D151" s="22" t="s">
        <v>34</v>
      </c>
      <c r="E151" s="23" t="s">
        <v>126</v>
      </c>
      <c r="F151" s="36">
        <v>38097</v>
      </c>
      <c r="G151" s="23" t="s">
        <v>124</v>
      </c>
      <c r="H151" s="31"/>
      <c r="I151" s="3"/>
    </row>
    <row r="152" spans="1:9" ht="19.5" customHeight="1">
      <c r="A152" s="30">
        <v>112</v>
      </c>
      <c r="B152" s="21" t="s">
        <v>296</v>
      </c>
      <c r="C152" s="22" t="s">
        <v>297</v>
      </c>
      <c r="D152" s="22" t="s">
        <v>34</v>
      </c>
      <c r="E152" s="23" t="s">
        <v>126</v>
      </c>
      <c r="F152" s="36">
        <v>38116</v>
      </c>
      <c r="G152" s="23" t="s">
        <v>298</v>
      </c>
      <c r="H152" s="31"/>
      <c r="I152" s="3"/>
    </row>
    <row r="153" spans="1:9" ht="19.5" customHeight="1">
      <c r="A153" s="30">
        <v>113</v>
      </c>
      <c r="B153" s="21" t="s">
        <v>223</v>
      </c>
      <c r="C153" s="22" t="s">
        <v>224</v>
      </c>
      <c r="D153" s="22" t="s">
        <v>67</v>
      </c>
      <c r="E153" s="23" t="s">
        <v>126</v>
      </c>
      <c r="F153" s="36">
        <v>38002</v>
      </c>
      <c r="G153" s="23" t="s">
        <v>225</v>
      </c>
      <c r="H153" s="31"/>
      <c r="I153" s="3"/>
    </row>
    <row r="154" spans="1:9" ht="19.5" customHeight="1">
      <c r="A154" s="30">
        <v>114</v>
      </c>
      <c r="B154" s="21" t="s">
        <v>115</v>
      </c>
      <c r="C154" s="22" t="s">
        <v>116</v>
      </c>
      <c r="D154" s="22" t="s">
        <v>33</v>
      </c>
      <c r="E154" s="23" t="s">
        <v>126</v>
      </c>
      <c r="F154" s="36" t="s">
        <v>117</v>
      </c>
      <c r="G154" s="23" t="s">
        <v>118</v>
      </c>
      <c r="H154" s="31"/>
      <c r="I154" s="3"/>
    </row>
    <row r="155" spans="1:9" ht="19.5" customHeight="1">
      <c r="A155" s="30">
        <v>115</v>
      </c>
      <c r="B155" s="21" t="s">
        <v>226</v>
      </c>
      <c r="C155" s="22" t="s">
        <v>176</v>
      </c>
      <c r="D155" s="22" t="s">
        <v>227</v>
      </c>
      <c r="E155" s="23" t="s">
        <v>126</v>
      </c>
      <c r="F155" s="36" t="s">
        <v>117</v>
      </c>
      <c r="G155" s="23" t="s">
        <v>15</v>
      </c>
      <c r="H155" s="139"/>
      <c r="I155" s="3"/>
    </row>
    <row r="156" spans="1:9" ht="19.5" customHeight="1">
      <c r="A156" s="30">
        <v>116</v>
      </c>
      <c r="B156" s="21" t="s">
        <v>228</v>
      </c>
      <c r="C156" s="22" t="s">
        <v>229</v>
      </c>
      <c r="D156" s="22" t="s">
        <v>227</v>
      </c>
      <c r="E156" s="23" t="s">
        <v>126</v>
      </c>
      <c r="F156" s="36">
        <v>38011</v>
      </c>
      <c r="G156" s="138" t="s">
        <v>15</v>
      </c>
      <c r="H156" s="100"/>
      <c r="I156" s="3"/>
    </row>
    <row r="157" spans="1:9" ht="19.5" customHeight="1">
      <c r="A157" s="30">
        <v>117</v>
      </c>
      <c r="B157" s="21" t="s">
        <v>274</v>
      </c>
      <c r="C157" s="22" t="s">
        <v>106</v>
      </c>
      <c r="D157" s="22" t="s">
        <v>263</v>
      </c>
      <c r="E157" s="23" t="s">
        <v>126</v>
      </c>
      <c r="F157" s="36">
        <v>38289</v>
      </c>
      <c r="G157" s="138" t="s">
        <v>275</v>
      </c>
      <c r="H157" s="100"/>
      <c r="I157" s="3"/>
    </row>
    <row r="158" spans="1:9" ht="19.5" customHeight="1">
      <c r="A158" s="30">
        <v>118</v>
      </c>
      <c r="B158" s="21" t="s">
        <v>322</v>
      </c>
      <c r="C158" s="22" t="s">
        <v>207</v>
      </c>
      <c r="D158" s="22" t="s">
        <v>42</v>
      </c>
      <c r="E158" s="23" t="s">
        <v>126</v>
      </c>
      <c r="F158" s="36">
        <v>38234</v>
      </c>
      <c r="G158" s="138" t="s">
        <v>323</v>
      </c>
      <c r="H158" s="100"/>
      <c r="I158" s="3"/>
    </row>
    <row r="159" spans="1:9" ht="19.5" customHeight="1">
      <c r="A159" s="30">
        <v>119</v>
      </c>
      <c r="B159" s="21"/>
      <c r="C159" s="22"/>
      <c r="D159" s="22"/>
      <c r="E159" s="23"/>
      <c r="F159" s="36"/>
      <c r="G159" s="138"/>
      <c r="H159" s="100"/>
      <c r="I159" s="3"/>
    </row>
    <row r="160" spans="1:9" ht="19.5" customHeight="1">
      <c r="A160" s="30">
        <v>120</v>
      </c>
      <c r="B160" s="21"/>
      <c r="C160" s="22"/>
      <c r="D160" s="22"/>
      <c r="E160" s="23"/>
      <c r="F160" s="36"/>
      <c r="G160" s="138"/>
      <c r="H160" s="100"/>
      <c r="I160" s="3"/>
    </row>
    <row r="161" spans="1:9" ht="19.5" customHeight="1">
      <c r="A161" s="30"/>
      <c r="B161" s="21"/>
      <c r="C161" s="22"/>
      <c r="D161" s="22"/>
      <c r="E161" s="23"/>
      <c r="F161" s="36"/>
      <c r="G161" s="138"/>
      <c r="H161" s="100"/>
      <c r="I161" s="3"/>
    </row>
    <row r="162" spans="1:9" ht="19.5" customHeight="1">
      <c r="A162" s="4"/>
      <c r="B162" s="148" t="s">
        <v>128</v>
      </c>
      <c r="C162" s="148"/>
      <c r="D162" s="5"/>
      <c r="E162" s="3"/>
      <c r="F162" s="3"/>
      <c r="G162" s="3"/>
      <c r="H162" s="3"/>
      <c r="I162" s="3"/>
    </row>
    <row r="163" ht="19.5" customHeight="1">
      <c r="I163" s="42"/>
    </row>
    <row r="164" spans="1:9" ht="19.5" customHeight="1">
      <c r="A164" s="43" t="s">
        <v>1</v>
      </c>
      <c r="B164" s="43" t="s">
        <v>2</v>
      </c>
      <c r="C164" s="43" t="s">
        <v>3</v>
      </c>
      <c r="D164" s="43" t="s">
        <v>4</v>
      </c>
      <c r="E164" s="43" t="s">
        <v>5</v>
      </c>
      <c r="F164" s="43" t="s">
        <v>6</v>
      </c>
      <c r="G164" s="43" t="s">
        <v>7</v>
      </c>
      <c r="H164" s="6" t="s">
        <v>8</v>
      </c>
      <c r="I164" s="3"/>
    </row>
    <row r="165" spans="1:9" ht="19.5" customHeight="1">
      <c r="A165" s="30">
        <v>121</v>
      </c>
      <c r="B165" s="21" t="s">
        <v>129</v>
      </c>
      <c r="C165" s="22" t="s">
        <v>130</v>
      </c>
      <c r="D165" s="22" t="s">
        <v>11</v>
      </c>
      <c r="E165" s="23" t="s">
        <v>126</v>
      </c>
      <c r="F165" s="24">
        <v>38071</v>
      </c>
      <c r="G165" s="23" t="s">
        <v>131</v>
      </c>
      <c r="H165" s="31"/>
      <c r="I165" s="41"/>
    </row>
    <row r="166" spans="1:9" ht="19.5" customHeight="1">
      <c r="A166" s="30">
        <v>122</v>
      </c>
      <c r="B166" s="21" t="s">
        <v>310</v>
      </c>
      <c r="C166" s="22" t="s">
        <v>311</v>
      </c>
      <c r="D166" s="22" t="s">
        <v>11</v>
      </c>
      <c r="E166" s="23" t="s">
        <v>126</v>
      </c>
      <c r="F166" s="24" t="s">
        <v>117</v>
      </c>
      <c r="G166" s="23" t="s">
        <v>312</v>
      </c>
      <c r="H166" s="31"/>
      <c r="I166" s="3"/>
    </row>
    <row r="167" spans="1:9" ht="19.5" customHeight="1">
      <c r="A167" s="30">
        <v>106</v>
      </c>
      <c r="B167" s="21" t="s">
        <v>306</v>
      </c>
      <c r="C167" s="22" t="s">
        <v>307</v>
      </c>
      <c r="D167" s="22" t="s">
        <v>308</v>
      </c>
      <c r="E167" s="23" t="s">
        <v>126</v>
      </c>
      <c r="F167" s="24" t="s">
        <v>117</v>
      </c>
      <c r="G167" s="23" t="s">
        <v>309</v>
      </c>
      <c r="H167" s="31"/>
      <c r="I167" s="3"/>
    </row>
    <row r="168" spans="1:9" ht="19.5" customHeight="1">
      <c r="A168" s="30">
        <v>107</v>
      </c>
      <c r="B168" s="21"/>
      <c r="C168" s="22"/>
      <c r="D168" s="22"/>
      <c r="E168" s="23"/>
      <c r="F168" s="24"/>
      <c r="G168" s="23"/>
      <c r="H168" s="31"/>
      <c r="I168" s="3"/>
    </row>
    <row r="169" spans="1:9" ht="19.5" customHeight="1">
      <c r="A169" s="30">
        <v>108</v>
      </c>
      <c r="B169" s="21"/>
      <c r="C169" s="22"/>
      <c r="D169" s="22"/>
      <c r="E169" s="23"/>
      <c r="F169" s="24"/>
      <c r="G169" s="23"/>
      <c r="H169" s="31"/>
      <c r="I169" s="3"/>
    </row>
    <row r="170" spans="2:9" ht="19.5" customHeight="1">
      <c r="B170" s="37"/>
      <c r="C170" s="38"/>
      <c r="D170" s="38"/>
      <c r="E170" s="39"/>
      <c r="F170" s="40"/>
      <c r="G170" s="39"/>
      <c r="I170" s="3"/>
    </row>
  </sheetData>
  <sheetProtection selectLockedCells="1" selectUnlockedCells="1"/>
  <mergeCells count="11">
    <mergeCell ref="B62:C62"/>
    <mergeCell ref="B80:C80"/>
    <mergeCell ref="B104:C104"/>
    <mergeCell ref="B115:C115"/>
    <mergeCell ref="B138:C138"/>
    <mergeCell ref="B162:C162"/>
    <mergeCell ref="B2:G2"/>
    <mergeCell ref="B3:C3"/>
    <mergeCell ref="B18:C18"/>
    <mergeCell ref="B30:C30"/>
    <mergeCell ref="B50:C50"/>
  </mergeCells>
  <printOptions/>
  <pageMargins left="0.39375" right="0.39375" top="0.7875" bottom="0.7875" header="0.7875" footer="0.7875"/>
  <pageSetup horizontalDpi="300" verticalDpi="300" orientation="landscape" paperSize="8" r:id="rId1"/>
  <headerFooter alignWithMargins="0">
    <oddHeader>&amp;C&amp;"Times New Roman,Normal"&amp;12&amp;A</oddHeader>
    <oddFooter>&amp;C&amp;"Times New Roman,Normal"&amp;12Page &amp;P</oddFooter>
  </headerFooter>
  <rowBreaks count="4" manualBreakCount="4">
    <brk id="34" max="255" man="1"/>
    <brk id="61" max="255" man="1"/>
    <brk id="103" max="255" man="1"/>
    <brk id="161" max="255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SheetLayoutView="100" zoomScalePageLayoutView="0" workbookViewId="0" topLeftCell="A5">
      <selection activeCell="A7" sqref="A7:IV12"/>
    </sheetView>
  </sheetViews>
  <sheetFormatPr defaultColWidth="11.421875" defaultRowHeight="12.75"/>
  <cols>
    <col min="1" max="1" width="11.421875" style="46" customWidth="1"/>
    <col min="2" max="2" width="16.8515625" style="46" customWidth="1"/>
    <col min="3" max="3" width="14.421875" style="46" customWidth="1"/>
    <col min="4" max="4" width="28.00390625" style="46" customWidth="1"/>
    <col min="5" max="5" width="10.00390625" style="46" customWidth="1"/>
    <col min="6" max="6" width="9.140625" style="46" customWidth="1"/>
    <col min="7" max="7" width="11.7109375" style="46" customWidth="1"/>
    <col min="8" max="8" width="9.140625" style="46" customWidth="1"/>
    <col min="9" max="10" width="13.8515625" style="46" customWidth="1"/>
    <col min="11" max="241" width="11.421875" style="46" customWidth="1"/>
  </cols>
  <sheetData>
    <row r="1" spans="1:10" s="89" customFormat="1" ht="18.75" customHeight="1">
      <c r="A1" s="47"/>
      <c r="B1" s="48" t="s">
        <v>133</v>
      </c>
      <c r="C1" s="150" t="s">
        <v>134</v>
      </c>
      <c r="D1" s="150"/>
      <c r="E1" s="49"/>
      <c r="F1" s="49" t="s">
        <v>135</v>
      </c>
      <c r="G1" s="150" t="s">
        <v>136</v>
      </c>
      <c r="H1" s="150"/>
      <c r="I1" s="47"/>
      <c r="J1" s="47"/>
    </row>
    <row r="2" spans="1:10" s="89" customFormat="1" ht="18.75" customHeight="1">
      <c r="A2" s="47"/>
      <c r="B2" s="48" t="s">
        <v>137</v>
      </c>
      <c r="C2" s="150" t="s">
        <v>11</v>
      </c>
      <c r="D2" s="150"/>
      <c r="E2" s="150"/>
      <c r="F2" s="50" t="s">
        <v>138</v>
      </c>
      <c r="G2" s="51">
        <v>42469</v>
      </c>
      <c r="H2" s="52"/>
      <c r="I2" s="53"/>
      <c r="J2" s="53"/>
    </row>
    <row r="3" spans="1:10" s="89" customFormat="1" ht="18.75" customHeight="1">
      <c r="A3" s="48" t="s">
        <v>139</v>
      </c>
      <c r="B3" s="55"/>
      <c r="C3" s="153" t="s">
        <v>159</v>
      </c>
      <c r="D3" s="153"/>
      <c r="E3" s="55"/>
      <c r="F3" s="47"/>
      <c r="G3" s="47"/>
      <c r="H3" s="47"/>
      <c r="I3" s="47"/>
      <c r="J3" s="47"/>
    </row>
    <row r="4" spans="1:10" s="89" customFormat="1" ht="18.75" customHeight="1">
      <c r="A4" s="48" t="s">
        <v>141</v>
      </c>
      <c r="B4" s="55"/>
      <c r="C4" s="57"/>
      <c r="D4" s="58"/>
      <c r="E4" s="151" t="s">
        <v>142</v>
      </c>
      <c r="F4" s="151"/>
      <c r="G4" s="60">
        <v>33</v>
      </c>
      <c r="H4" s="61"/>
      <c r="I4" s="61"/>
      <c r="J4" s="61"/>
    </row>
    <row r="5" spans="1:10" s="89" customFormat="1" ht="18.75" customHeight="1">
      <c r="A5" s="63" t="s">
        <v>143</v>
      </c>
      <c r="B5" s="47">
        <v>12</v>
      </c>
      <c r="C5" s="59" t="s">
        <v>144</v>
      </c>
      <c r="D5" s="55">
        <v>12</v>
      </c>
      <c r="E5" s="55"/>
      <c r="F5" s="47"/>
      <c r="G5" s="47"/>
      <c r="H5" s="47"/>
      <c r="I5" s="47"/>
      <c r="J5" s="47"/>
    </row>
    <row r="6" spans="1:10" ht="24.75" customHeight="1">
      <c r="A6" s="152" t="s">
        <v>145</v>
      </c>
      <c r="B6" s="152"/>
      <c r="C6" s="152"/>
      <c r="D6" s="152"/>
      <c r="E6" s="152"/>
      <c r="F6" s="152"/>
      <c r="G6" s="152"/>
      <c r="H6" s="64"/>
      <c r="I6" s="65"/>
      <c r="J6" s="65"/>
    </row>
    <row r="7" spans="1:10" ht="16.5" customHeight="1">
      <c r="A7" s="124" t="s">
        <v>146</v>
      </c>
      <c r="B7" s="125" t="s">
        <v>147</v>
      </c>
      <c r="C7" s="126" t="s">
        <v>148</v>
      </c>
      <c r="D7" s="126" t="s">
        <v>149</v>
      </c>
      <c r="E7" s="126" t="s">
        <v>158</v>
      </c>
      <c r="F7" s="126" t="s">
        <v>151</v>
      </c>
      <c r="G7" s="127" t="s">
        <v>155</v>
      </c>
      <c r="H7" s="128" t="s">
        <v>151</v>
      </c>
      <c r="I7" s="126" t="s">
        <v>153</v>
      </c>
      <c r="J7" s="126" t="s">
        <v>154</v>
      </c>
    </row>
    <row r="8" spans="1:10" s="80" customFormat="1" ht="16.5" customHeight="1">
      <c r="A8" s="116">
        <f>emargement!A144</f>
        <v>104</v>
      </c>
      <c r="B8" s="116" t="str">
        <f>emargement!B144</f>
        <v>LANGELLA</v>
      </c>
      <c r="C8" s="116" t="str">
        <f>emargement!C144</f>
        <v>Lénaïc</v>
      </c>
      <c r="D8" s="116" t="str">
        <f>emargement!D144</f>
        <v>CCMarmande-47</v>
      </c>
      <c r="E8" s="129">
        <v>2</v>
      </c>
      <c r="F8" s="130">
        <f>IF(E8&lt;&gt;0,$D$5+1-E8,0)</f>
        <v>11</v>
      </c>
      <c r="G8" s="129">
        <v>1</v>
      </c>
      <c r="H8" s="130">
        <f>IF(G8&lt;&gt;0,$D$5+1-G8,0)</f>
        <v>12</v>
      </c>
      <c r="I8" s="130">
        <f>H8+F8</f>
        <v>23</v>
      </c>
      <c r="J8" s="131">
        <f>IF(I8&gt;0,RANK(I8,I$8:I$21),"")</f>
        <v>1</v>
      </c>
    </row>
    <row r="9" spans="1:10" s="80" customFormat="1" ht="16.5" customHeight="1">
      <c r="A9" s="116">
        <f>emargement!A151</f>
        <v>111</v>
      </c>
      <c r="B9" s="116" t="str">
        <f>emargement!B151</f>
        <v>SULLETIS</v>
      </c>
      <c r="C9" s="116" t="str">
        <f>emargement!C151</f>
        <v>Paul</v>
      </c>
      <c r="D9" s="116" t="str">
        <f>emargement!D151</f>
        <v>VCPLangon</v>
      </c>
      <c r="E9" s="129">
        <v>1</v>
      </c>
      <c r="F9" s="130">
        <f>IF(E9&lt;&gt;0,$D$5+1-E9,0)</f>
        <v>12</v>
      </c>
      <c r="G9" s="129">
        <v>3</v>
      </c>
      <c r="H9" s="130">
        <f>IF(G9&lt;&gt;0,$D$5+1-G9,0)</f>
        <v>10</v>
      </c>
      <c r="I9" s="130">
        <f>H9+F9</f>
        <v>22</v>
      </c>
      <c r="J9" s="131">
        <f>IF(I9&gt;0,RANK(I9,I$8:I$21),"")</f>
        <v>2</v>
      </c>
    </row>
    <row r="10" spans="1:10" s="80" customFormat="1" ht="16.5" customHeight="1">
      <c r="A10" s="116">
        <f>emargement!A142</f>
        <v>102</v>
      </c>
      <c r="B10" s="116" t="str">
        <f>emargement!B142</f>
        <v>DUPIN</v>
      </c>
      <c r="C10" s="116" t="str">
        <f>emargement!C142</f>
        <v>Mathieu</v>
      </c>
      <c r="D10" s="116" t="str">
        <f>emargement!D142</f>
        <v>CCMarmande-47</v>
      </c>
      <c r="E10" s="129">
        <v>6</v>
      </c>
      <c r="F10" s="130">
        <f>IF(E10&lt;&gt;0,$D$5+1-E10,0)</f>
        <v>7</v>
      </c>
      <c r="G10" s="129">
        <v>2</v>
      </c>
      <c r="H10" s="130">
        <f>IF(G10&lt;&gt;0,$D$5+1-G10,0)</f>
        <v>11</v>
      </c>
      <c r="I10" s="130">
        <f>H10+F10</f>
        <v>18</v>
      </c>
      <c r="J10" s="131">
        <f>IF(I10&gt;0,RANK(I10,I$8:I$21),"")</f>
        <v>3</v>
      </c>
    </row>
    <row r="11" spans="1:10" s="80" customFormat="1" ht="16.5" customHeight="1">
      <c r="A11" s="116">
        <f>emargement!A143</f>
        <v>103</v>
      </c>
      <c r="B11" s="116" t="str">
        <f>emargement!B143</f>
        <v>GUILLOT</v>
      </c>
      <c r="C11" s="116" t="str">
        <f>emargement!C143</f>
        <v>Alan</v>
      </c>
      <c r="D11" s="116" t="str">
        <f>emargement!D143</f>
        <v>CCMarmande-47</v>
      </c>
      <c r="E11" s="129">
        <v>3</v>
      </c>
      <c r="F11" s="130">
        <f>IF(E11&lt;&gt;0,$D$5+1-E11,0)</f>
        <v>10</v>
      </c>
      <c r="G11" s="129">
        <v>5</v>
      </c>
      <c r="H11" s="130">
        <f>IF(G11&lt;&gt;0,$D$5+1-G11,0)</f>
        <v>8</v>
      </c>
      <c r="I11" s="130">
        <f>H11+F11</f>
        <v>18</v>
      </c>
      <c r="J11" s="131">
        <v>4</v>
      </c>
    </row>
    <row r="12" spans="1:10" s="80" customFormat="1" ht="16.5" customHeight="1">
      <c r="A12" s="116">
        <f>emargement!A154</f>
        <v>114</v>
      </c>
      <c r="B12" s="116" t="str">
        <f>emargement!B154</f>
        <v>BOURDEJEAU</v>
      </c>
      <c r="C12" s="116" t="str">
        <f>emargement!C154</f>
        <v>Bastien</v>
      </c>
      <c r="D12" s="116" t="str">
        <f>emargement!D154</f>
        <v>CSCasteljaloux</v>
      </c>
      <c r="E12" s="129">
        <v>5</v>
      </c>
      <c r="F12" s="130">
        <f>IF(E12&lt;&gt;0,$D$5+1-E12,0)</f>
        <v>8</v>
      </c>
      <c r="G12" s="129">
        <v>4</v>
      </c>
      <c r="H12" s="130">
        <f>IF(G12&lt;&gt;0,$D$5+1-G12,0)</f>
        <v>9</v>
      </c>
      <c r="I12" s="130">
        <f>H12+F12</f>
        <v>17</v>
      </c>
      <c r="J12" s="131">
        <f>IF(I12&gt;0,RANK(I12,I$8:I$21),"")</f>
        <v>5</v>
      </c>
    </row>
    <row r="13" spans="1:10" s="80" customFormat="1" ht="16.5" customHeight="1">
      <c r="A13" s="116">
        <f>emargement!A146</f>
        <v>106</v>
      </c>
      <c r="B13" s="116" t="str">
        <f>emargement!B146</f>
        <v>GRASSEAU</v>
      </c>
      <c r="C13" s="116" t="str">
        <f>emargement!C146</f>
        <v>Mattéo</v>
      </c>
      <c r="D13" s="116" t="str">
        <f>emargement!D146</f>
        <v>ACMenesplet</v>
      </c>
      <c r="E13" s="129">
        <v>4</v>
      </c>
      <c r="F13" s="130">
        <f>IF(E13&lt;&gt;0,$D$5+1-E13,0)</f>
        <v>9</v>
      </c>
      <c r="G13" s="129">
        <v>8</v>
      </c>
      <c r="H13" s="130">
        <f>IF(G13&lt;&gt;0,$D$5+1-G13,0)</f>
        <v>5</v>
      </c>
      <c r="I13" s="130">
        <f>H13+F13</f>
        <v>14</v>
      </c>
      <c r="J13" s="131">
        <f>IF(I13&gt;0,RANK(I13,I$8:I$21),"")</f>
        <v>6</v>
      </c>
    </row>
    <row r="14" spans="1:10" s="80" customFormat="1" ht="16.5" customHeight="1">
      <c r="A14" s="116">
        <f>emargement!A150</f>
        <v>110</v>
      </c>
      <c r="B14" s="116" t="str">
        <f>emargement!B150</f>
        <v>JOURDAN</v>
      </c>
      <c r="C14" s="116" t="str">
        <f>emargement!C150</f>
        <v>Colin</v>
      </c>
      <c r="D14" s="116" t="str">
        <f>emargement!D150</f>
        <v>VCPLangon</v>
      </c>
      <c r="E14" s="129">
        <v>7</v>
      </c>
      <c r="F14" s="130">
        <f>IF(E14&lt;&gt;0,$D$5+1-E14,0)</f>
        <v>6</v>
      </c>
      <c r="G14" s="129">
        <v>7</v>
      </c>
      <c r="H14" s="130">
        <f>IF(G14&lt;&gt;0,$D$5+1-G14,0)</f>
        <v>6</v>
      </c>
      <c r="I14" s="130">
        <f>H14+F14</f>
        <v>12</v>
      </c>
      <c r="J14" s="131">
        <f>IF(I14&gt;0,RANK(I14,I$8:I$21),"")</f>
        <v>7</v>
      </c>
    </row>
    <row r="15" spans="1:10" s="80" customFormat="1" ht="16.5" customHeight="1">
      <c r="A15" s="116">
        <f>emargement!A152</f>
        <v>112</v>
      </c>
      <c r="B15" s="116" t="str">
        <f>emargement!B152</f>
        <v>CROUZET</v>
      </c>
      <c r="C15" s="116" t="str">
        <f>emargement!C152</f>
        <v>Louis-Yves</v>
      </c>
      <c r="D15" s="116" t="str">
        <f>emargement!D152</f>
        <v>VCPLangon</v>
      </c>
      <c r="E15" s="129">
        <v>9</v>
      </c>
      <c r="F15" s="130">
        <f>IF(E15&lt;&gt;0,$D$5+1-E15,0)</f>
        <v>4</v>
      </c>
      <c r="G15" s="129">
        <v>6</v>
      </c>
      <c r="H15" s="130">
        <f>IF(G15&lt;&gt;0,$D$5+1-G15,0)</f>
        <v>7</v>
      </c>
      <c r="I15" s="130">
        <f>H15+F15</f>
        <v>11</v>
      </c>
      <c r="J15" s="131">
        <f>IF(I15&gt;0,RANK(I15,I$8:I$21),"")</f>
        <v>8</v>
      </c>
    </row>
    <row r="16" spans="1:10" s="80" customFormat="1" ht="16.5" customHeight="1">
      <c r="A16" s="116">
        <f>emargement!A158</f>
        <v>118</v>
      </c>
      <c r="B16" s="116" t="str">
        <f>emargement!B158</f>
        <v>CAILLON</v>
      </c>
      <c r="C16" s="116" t="str">
        <f>emargement!C158</f>
        <v>Lucas</v>
      </c>
      <c r="D16" s="116" t="str">
        <f>emargement!D158</f>
        <v>CCAbzac</v>
      </c>
      <c r="E16" s="129">
        <v>8</v>
      </c>
      <c r="F16" s="130">
        <f>IF(E16&lt;&gt;0,$D$5+1-E16,0)</f>
        <v>5</v>
      </c>
      <c r="G16" s="129">
        <v>10</v>
      </c>
      <c r="H16" s="130">
        <f>IF(G16&lt;&gt;0,$D$5+1-G16,0)</f>
        <v>3</v>
      </c>
      <c r="I16" s="130">
        <f>H16+F16</f>
        <v>8</v>
      </c>
      <c r="J16" s="131">
        <f>IF(I16&gt;0,RANK(I16,I$8:I$21),"")</f>
        <v>9</v>
      </c>
    </row>
    <row r="17" spans="1:10" s="80" customFormat="1" ht="16.5" customHeight="1">
      <c r="A17" s="116">
        <f>emargement!A145</f>
        <v>105</v>
      </c>
      <c r="B17" s="116" t="str">
        <f>emargement!B145</f>
        <v>VIDAL</v>
      </c>
      <c r="C17" s="116" t="str">
        <f>emargement!C145</f>
        <v>Quentin</v>
      </c>
      <c r="D17" s="116" t="str">
        <f>emargement!D145</f>
        <v>CCMarmande-47</v>
      </c>
      <c r="E17" s="129">
        <v>11</v>
      </c>
      <c r="F17" s="130">
        <f>IF(E17&lt;&gt;0,$D$5+1-E17,0)</f>
        <v>2</v>
      </c>
      <c r="G17" s="129">
        <v>9</v>
      </c>
      <c r="H17" s="130">
        <f>IF(G17&lt;&gt;0,$D$5+1-G17,0)</f>
        <v>4</v>
      </c>
      <c r="I17" s="130">
        <f>H17+F17</f>
        <v>6</v>
      </c>
      <c r="J17" s="131">
        <f>IF(I17&gt;0,RANK(I17,I$8:I$21),"")</f>
        <v>10</v>
      </c>
    </row>
    <row r="18" spans="1:10" s="80" customFormat="1" ht="16.5" customHeight="1">
      <c r="A18" s="116">
        <f>emargement!A147</f>
        <v>107</v>
      </c>
      <c r="B18" s="116" t="str">
        <f>emargement!B147</f>
        <v>PORTAIS</v>
      </c>
      <c r="C18" s="116" t="str">
        <f>emargement!C147</f>
        <v>Steven</v>
      </c>
      <c r="D18" s="116" t="str">
        <f>emargement!D147</f>
        <v>ACMenesplet</v>
      </c>
      <c r="E18" s="129">
        <v>10</v>
      </c>
      <c r="F18" s="130">
        <f>IF(E18&lt;&gt;0,$D$5+1-E18,0)</f>
        <v>3</v>
      </c>
      <c r="G18" s="129">
        <v>11</v>
      </c>
      <c r="H18" s="130">
        <f>IF(G18&lt;&gt;0,$D$5+1-G18,0)</f>
        <v>2</v>
      </c>
      <c r="I18" s="130">
        <f>H18+F18</f>
        <v>5</v>
      </c>
      <c r="J18" s="131">
        <f>IF(I18&gt;0,RANK(I18,I$8:I$21),"")</f>
        <v>11</v>
      </c>
    </row>
    <row r="19" spans="1:10" s="80" customFormat="1" ht="16.5" customHeight="1">
      <c r="A19" s="116">
        <f>emargement!A155</f>
        <v>115</v>
      </c>
      <c r="B19" s="116" t="str">
        <f>emargement!B155</f>
        <v>DURU</v>
      </c>
      <c r="C19" s="116" t="str">
        <f>emargement!C155</f>
        <v>Mathys</v>
      </c>
      <c r="D19" s="116" t="str">
        <f>emargement!D155</f>
        <v>CCPérigueux-Dordogne</v>
      </c>
      <c r="E19" s="129">
        <v>12</v>
      </c>
      <c r="F19" s="130">
        <f>IF(E19&lt;&gt;0,$D$5+1-E19,0)</f>
        <v>1</v>
      </c>
      <c r="G19" s="129">
        <v>12</v>
      </c>
      <c r="H19" s="130">
        <f>IF(G19&lt;&gt;0,$D$5+1-G19,0)</f>
        <v>1</v>
      </c>
      <c r="I19" s="130">
        <f>H19+F19</f>
        <v>2</v>
      </c>
      <c r="J19" s="131">
        <f>IF(I19&gt;0,RANK(I19,I$8:I$21),"")</f>
        <v>12</v>
      </c>
    </row>
    <row r="20" spans="1:10" s="80" customFormat="1" ht="16.5" customHeight="1">
      <c r="A20" s="116">
        <f>emargement!A159</f>
        <v>119</v>
      </c>
      <c r="B20" s="116">
        <f>emargement!B159</f>
        <v>0</v>
      </c>
      <c r="C20" s="116">
        <f>emargement!C159</f>
        <v>0</v>
      </c>
      <c r="D20" s="116">
        <f>emargement!D159</f>
        <v>0</v>
      </c>
      <c r="E20" s="129"/>
      <c r="F20" s="130">
        <f aca="true" t="shared" si="0" ref="F8:F21">IF(E20&lt;&gt;0,$D$5+1-E20,0)</f>
        <v>0</v>
      </c>
      <c r="G20" s="129"/>
      <c r="H20" s="130">
        <f aca="true" t="shared" si="1" ref="H8:H21">IF(G20&lt;&gt;0,$D$5+1-G20,0)</f>
        <v>0</v>
      </c>
      <c r="I20" s="130">
        <f aca="true" t="shared" si="2" ref="I8:I21">H20+F20</f>
        <v>0</v>
      </c>
      <c r="J20" s="131">
        <f>IF(I20&gt;0,RANK(I20,I$8:I$21),"")</f>
      </c>
    </row>
    <row r="21" spans="1:10" s="80" customFormat="1" ht="16.5" customHeight="1">
      <c r="A21" s="116">
        <f>emargement!A160</f>
        <v>120</v>
      </c>
      <c r="B21" s="116">
        <f>emargement!B160</f>
        <v>0</v>
      </c>
      <c r="C21" s="116">
        <f>emargement!C160</f>
        <v>0</v>
      </c>
      <c r="D21" s="116">
        <f>emargement!D160</f>
        <v>0</v>
      </c>
      <c r="E21" s="142"/>
      <c r="F21" s="130">
        <f t="shared" si="0"/>
        <v>0</v>
      </c>
      <c r="G21" s="142"/>
      <c r="H21" s="130">
        <f t="shared" si="1"/>
        <v>0</v>
      </c>
      <c r="I21" s="130">
        <f t="shared" si="2"/>
        <v>0</v>
      </c>
      <c r="J21" s="131">
        <f>IF(I21&gt;0,RANK(I21,I$8:I$13),"")</f>
      </c>
    </row>
    <row r="31" ht="18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</sheetData>
  <sheetProtection selectLockedCells="1" selectUnlockedCells="1"/>
  <mergeCells count="6">
    <mergeCell ref="C1:D1"/>
    <mergeCell ref="G1:H1"/>
    <mergeCell ref="C2:E2"/>
    <mergeCell ref="C3:D3"/>
    <mergeCell ref="E4:F4"/>
    <mergeCell ref="A6:G6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SheetLayoutView="100" zoomScalePageLayoutView="0" workbookViewId="0" topLeftCell="A1">
      <selection activeCell="A7" sqref="A7:IV12"/>
    </sheetView>
  </sheetViews>
  <sheetFormatPr defaultColWidth="11.421875" defaultRowHeight="12.75"/>
  <cols>
    <col min="1" max="1" width="11.421875" style="46" customWidth="1"/>
    <col min="2" max="2" width="16.140625" style="46" customWidth="1"/>
    <col min="3" max="3" width="15.140625" style="46" customWidth="1"/>
    <col min="4" max="4" width="26.28125" style="46" customWidth="1"/>
    <col min="5" max="5" width="8.8515625" style="46" customWidth="1"/>
    <col min="6" max="6" width="9.140625" style="46" customWidth="1"/>
    <col min="7" max="7" width="11.7109375" style="46" customWidth="1"/>
    <col min="8" max="8" width="9.140625" style="46" customWidth="1"/>
    <col min="9" max="9" width="13.8515625" style="46" customWidth="1"/>
    <col min="10" max="10" width="14.00390625" style="46" customWidth="1"/>
    <col min="11" max="11" width="5.28125" style="46" customWidth="1"/>
    <col min="12" max="241" width="11.421875" style="46" customWidth="1"/>
  </cols>
  <sheetData>
    <row r="1" spans="1:10" s="89" customFormat="1" ht="18" customHeight="1">
      <c r="A1" s="47"/>
      <c r="B1" s="48" t="s">
        <v>133</v>
      </c>
      <c r="C1" s="150" t="s">
        <v>134</v>
      </c>
      <c r="D1" s="150"/>
      <c r="E1" s="49"/>
      <c r="F1" s="49" t="s">
        <v>135</v>
      </c>
      <c r="G1" s="150" t="s">
        <v>136</v>
      </c>
      <c r="H1" s="150"/>
      <c r="I1" s="47"/>
      <c r="J1" s="47"/>
    </row>
    <row r="2" spans="1:10" s="89" customFormat="1" ht="21.75" customHeight="1">
      <c r="A2" s="47"/>
      <c r="B2" s="48" t="s">
        <v>137</v>
      </c>
      <c r="C2" s="150" t="s">
        <v>11</v>
      </c>
      <c r="D2" s="150"/>
      <c r="E2" s="150"/>
      <c r="F2" s="50" t="s">
        <v>138</v>
      </c>
      <c r="G2" s="51">
        <v>42469</v>
      </c>
      <c r="H2" s="52"/>
      <c r="I2" s="53"/>
      <c r="J2" s="53"/>
    </row>
    <row r="3" spans="1:10" s="89" customFormat="1" ht="15" customHeight="1">
      <c r="A3" s="48" t="s">
        <v>139</v>
      </c>
      <c r="B3" s="55"/>
      <c r="C3" s="153" t="s">
        <v>128</v>
      </c>
      <c r="D3" s="153"/>
      <c r="E3" s="55"/>
      <c r="F3" s="47"/>
      <c r="G3" s="47"/>
      <c r="H3" s="47"/>
      <c r="I3" s="47"/>
      <c r="J3" s="47"/>
    </row>
    <row r="4" spans="1:10" s="89" customFormat="1" ht="19.5" customHeight="1">
      <c r="A4" s="48" t="s">
        <v>141</v>
      </c>
      <c r="B4" s="55"/>
      <c r="C4" s="57"/>
      <c r="D4" s="58"/>
      <c r="E4" s="151" t="s">
        <v>142</v>
      </c>
      <c r="F4" s="151"/>
      <c r="G4" s="60">
        <v>33</v>
      </c>
      <c r="H4" s="61"/>
      <c r="I4" s="61"/>
      <c r="J4" s="61"/>
    </row>
    <row r="5" spans="1:10" ht="16.5" customHeight="1">
      <c r="A5" s="63" t="s">
        <v>143</v>
      </c>
      <c r="B5" s="47">
        <v>1</v>
      </c>
      <c r="C5" s="59" t="s">
        <v>144</v>
      </c>
      <c r="D5" s="55">
        <v>1</v>
      </c>
      <c r="E5" s="55"/>
      <c r="F5" s="47"/>
      <c r="G5" s="47"/>
      <c r="H5" s="47"/>
      <c r="I5" s="47"/>
      <c r="J5" s="47"/>
    </row>
    <row r="6" spans="1:10" ht="30">
      <c r="A6" s="152" t="s">
        <v>145</v>
      </c>
      <c r="B6" s="152"/>
      <c r="C6" s="152"/>
      <c r="D6" s="152"/>
      <c r="E6" s="152"/>
      <c r="F6" s="152"/>
      <c r="G6" s="152"/>
      <c r="H6" s="64"/>
      <c r="I6" s="65"/>
      <c r="J6" s="65"/>
    </row>
    <row r="7" spans="1:10" ht="21.75" customHeight="1">
      <c r="A7" s="124" t="s">
        <v>146</v>
      </c>
      <c r="B7" s="125" t="s">
        <v>147</v>
      </c>
      <c r="C7" s="126" t="s">
        <v>148</v>
      </c>
      <c r="D7" s="126" t="s">
        <v>149</v>
      </c>
      <c r="E7" s="69" t="s">
        <v>158</v>
      </c>
      <c r="F7" s="69" t="s">
        <v>151</v>
      </c>
      <c r="G7" s="70" t="s">
        <v>155</v>
      </c>
      <c r="H7" s="71" t="s">
        <v>151</v>
      </c>
      <c r="I7" s="69" t="s">
        <v>153</v>
      </c>
      <c r="J7" s="69" t="s">
        <v>154</v>
      </c>
    </row>
    <row r="8" spans="1:10" s="80" customFormat="1" ht="21.75" customHeight="1">
      <c r="A8" s="116">
        <f>emargement!A165</f>
        <v>121</v>
      </c>
      <c r="B8" s="116" t="str">
        <f>emargement!B165</f>
        <v>BIASON</v>
      </c>
      <c r="C8" s="116" t="str">
        <f>emargement!C165</f>
        <v>Romane</v>
      </c>
      <c r="D8" s="116" t="str">
        <f>emargement!D165</f>
        <v>CCMarmande-47</v>
      </c>
      <c r="E8" s="165">
        <v>1</v>
      </c>
      <c r="F8" s="77">
        <f aca="true" t="shared" si="0" ref="F8:F14">IF(E8&lt;&gt;0,$D$5+1-E8,0)</f>
        <v>1</v>
      </c>
      <c r="G8" s="76">
        <v>1</v>
      </c>
      <c r="H8" s="77">
        <f aca="true" t="shared" si="1" ref="H8:H14">IF(G8&lt;&gt;0,$D$5+1-G8,0)</f>
        <v>1</v>
      </c>
      <c r="I8" s="77">
        <f>H8+F8</f>
        <v>2</v>
      </c>
      <c r="J8" s="78">
        <f aca="true" t="shared" si="2" ref="J8:J14">IF(I8&gt;0,RANK(I8,I$8:I$14),"")</f>
        <v>1</v>
      </c>
    </row>
    <row r="9" spans="1:10" s="80" customFormat="1" ht="21.75" customHeight="1">
      <c r="A9" s="116"/>
      <c r="B9" s="116"/>
      <c r="C9" s="116"/>
      <c r="D9" s="116"/>
      <c r="E9" s="165"/>
      <c r="F9" s="77"/>
      <c r="G9" s="76"/>
      <c r="H9" s="77"/>
      <c r="I9" s="77"/>
      <c r="J9" s="78"/>
    </row>
    <row r="10" spans="1:10" s="80" customFormat="1" ht="21.75" customHeight="1">
      <c r="A10" s="116"/>
      <c r="B10" s="116"/>
      <c r="C10" s="116"/>
      <c r="D10" s="116"/>
      <c r="E10" s="166"/>
      <c r="F10" s="77"/>
      <c r="G10" s="81"/>
      <c r="H10" s="77"/>
      <c r="I10" s="77"/>
      <c r="J10" s="78"/>
    </row>
    <row r="11" spans="1:10" s="80" customFormat="1" ht="21.75" customHeight="1">
      <c r="A11" s="116"/>
      <c r="B11" s="116"/>
      <c r="C11" s="116"/>
      <c r="D11" s="116"/>
      <c r="E11" s="165"/>
      <c r="F11" s="77"/>
      <c r="G11" s="76"/>
      <c r="H11" s="77"/>
      <c r="I11" s="77"/>
      <c r="J11" s="78"/>
    </row>
    <row r="12" spans="1:10" s="80" customFormat="1" ht="21.75" customHeight="1">
      <c r="A12" s="116"/>
      <c r="B12" s="116"/>
      <c r="C12" s="116"/>
      <c r="D12" s="116"/>
      <c r="E12" s="167"/>
      <c r="F12" s="77"/>
      <c r="G12" s="82"/>
      <c r="H12" s="77"/>
      <c r="I12" s="77"/>
      <c r="J12" s="78"/>
    </row>
    <row r="13" spans="1:10" s="80" customFormat="1" ht="21.75" customHeight="1">
      <c r="A13" s="116"/>
      <c r="B13" s="116"/>
      <c r="C13" s="116"/>
      <c r="D13" s="116"/>
      <c r="E13" s="167"/>
      <c r="F13" s="77"/>
      <c r="G13" s="82"/>
      <c r="H13" s="77"/>
      <c r="I13" s="77"/>
      <c r="J13" s="78"/>
    </row>
    <row r="14" spans="1:10" s="79" customFormat="1" ht="21.75" customHeight="1">
      <c r="A14" s="87"/>
      <c r="B14" s="44"/>
      <c r="C14" s="84"/>
      <c r="D14" s="85"/>
      <c r="E14" s="76"/>
      <c r="F14" s="77">
        <f t="shared" si="0"/>
        <v>0</v>
      </c>
      <c r="G14" s="76"/>
      <c r="H14" s="77">
        <f t="shared" si="1"/>
        <v>0</v>
      </c>
      <c r="I14" s="77">
        <f aca="true" t="shared" si="3" ref="I9:I14">H14+F14</f>
        <v>0</v>
      </c>
      <c r="J14" s="78">
        <f t="shared" si="2"/>
      </c>
    </row>
    <row r="16" ht="42.75" customHeight="1"/>
  </sheetData>
  <sheetProtection selectLockedCells="1" selectUnlockedCells="1"/>
  <mergeCells count="6">
    <mergeCell ref="C1:D1"/>
    <mergeCell ref="G1:H1"/>
    <mergeCell ref="C2:E2"/>
    <mergeCell ref="C3:D3"/>
    <mergeCell ref="E4:F4"/>
    <mergeCell ref="A6:G6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SheetLayoutView="100" zoomScalePageLayoutView="0" workbookViewId="0" topLeftCell="A1">
      <selection activeCell="G4" activeCellId="1" sqref="H108:H109 G4"/>
    </sheetView>
  </sheetViews>
  <sheetFormatPr defaultColWidth="11.421875" defaultRowHeight="12.75" customHeight="1"/>
  <cols>
    <col min="1" max="1" width="11.140625" style="46" customWidth="1"/>
    <col min="2" max="2" width="13.7109375" style="46" customWidth="1"/>
    <col min="3" max="3" width="13.421875" style="46" customWidth="1"/>
    <col min="4" max="4" width="28.7109375" style="46" customWidth="1"/>
    <col min="5" max="5" width="10.00390625" style="46" customWidth="1"/>
    <col min="6" max="6" width="9.140625" style="46" customWidth="1"/>
    <col min="7" max="7" width="11.140625" style="46" customWidth="1"/>
    <col min="8" max="8" width="9.140625" style="46" customWidth="1"/>
    <col min="9" max="9" width="13.8515625" style="46" customWidth="1"/>
    <col min="10" max="10" width="13.7109375" style="46" customWidth="1"/>
    <col min="11" max="241" width="11.421875" style="46" customWidth="1"/>
  </cols>
  <sheetData>
    <row r="1" spans="1:10" s="89" customFormat="1" ht="19.5" customHeight="1">
      <c r="A1" s="47"/>
      <c r="B1" s="48" t="s">
        <v>133</v>
      </c>
      <c r="C1" s="150" t="s">
        <v>134</v>
      </c>
      <c r="D1" s="150"/>
      <c r="E1" s="49"/>
      <c r="F1" s="49" t="s">
        <v>135</v>
      </c>
      <c r="G1" s="150" t="s">
        <v>136</v>
      </c>
      <c r="H1" s="150"/>
      <c r="I1" s="47"/>
      <c r="J1" s="47"/>
    </row>
    <row r="2" spans="1:10" s="89" customFormat="1" ht="19.5" customHeight="1">
      <c r="A2" s="47"/>
      <c r="B2" s="48" t="s">
        <v>137</v>
      </c>
      <c r="C2" s="150" t="s">
        <v>11</v>
      </c>
      <c r="D2" s="150"/>
      <c r="E2" s="150"/>
      <c r="F2" s="50" t="s">
        <v>138</v>
      </c>
      <c r="G2" s="51">
        <v>42105</v>
      </c>
      <c r="H2" s="52"/>
      <c r="I2" s="53"/>
      <c r="J2" s="53"/>
    </row>
    <row r="3" spans="1:10" s="89" customFormat="1" ht="19.5" customHeight="1">
      <c r="A3" s="48" t="s">
        <v>139</v>
      </c>
      <c r="B3" s="55"/>
      <c r="C3" s="153" t="s">
        <v>132</v>
      </c>
      <c r="D3" s="153"/>
      <c r="E3" s="55"/>
      <c r="F3" s="47"/>
      <c r="G3" s="47"/>
      <c r="H3" s="47"/>
      <c r="I3" s="47"/>
      <c r="J3" s="47"/>
    </row>
    <row r="4" spans="1:10" s="89" customFormat="1" ht="19.5" customHeight="1">
      <c r="A4" s="48" t="s">
        <v>141</v>
      </c>
      <c r="B4" s="55"/>
      <c r="C4" s="57"/>
      <c r="D4" s="58"/>
      <c r="E4" s="151" t="s">
        <v>142</v>
      </c>
      <c r="F4" s="151"/>
      <c r="G4" s="60">
        <v>33</v>
      </c>
      <c r="H4" s="61"/>
      <c r="I4" s="61"/>
      <c r="J4" s="61"/>
    </row>
    <row r="5" spans="1:10" s="89" customFormat="1" ht="19.5" customHeight="1">
      <c r="A5" s="63" t="s">
        <v>143</v>
      </c>
      <c r="B5" s="47">
        <v>1</v>
      </c>
      <c r="C5" s="59" t="s">
        <v>144</v>
      </c>
      <c r="D5" s="55">
        <v>1</v>
      </c>
      <c r="E5" s="55"/>
      <c r="F5" s="47"/>
      <c r="G5" s="47"/>
      <c r="H5" s="47"/>
      <c r="I5" s="47"/>
      <c r="J5" s="47"/>
    </row>
    <row r="6" spans="1:10" ht="30">
      <c r="A6" s="152" t="s">
        <v>145</v>
      </c>
      <c r="B6" s="152"/>
      <c r="C6" s="152"/>
      <c r="D6" s="152"/>
      <c r="E6" s="152"/>
      <c r="F6" s="152"/>
      <c r="G6" s="152"/>
      <c r="H6" s="64"/>
      <c r="I6" s="65"/>
      <c r="J6" s="65"/>
    </row>
    <row r="7" spans="1:10" ht="21" customHeight="1">
      <c r="A7" s="67" t="s">
        <v>146</v>
      </c>
      <c r="B7" s="68" t="s">
        <v>147</v>
      </c>
      <c r="C7" s="69" t="s">
        <v>148</v>
      </c>
      <c r="D7" s="69" t="s">
        <v>149</v>
      </c>
      <c r="E7" s="69" t="s">
        <v>150</v>
      </c>
      <c r="F7" s="69" t="s">
        <v>151</v>
      </c>
      <c r="G7" s="70" t="s">
        <v>155</v>
      </c>
      <c r="H7" s="71" t="s">
        <v>151</v>
      </c>
      <c r="I7" s="69" t="s">
        <v>153</v>
      </c>
      <c r="J7" s="69" t="s">
        <v>154</v>
      </c>
    </row>
    <row r="8" spans="1:10" s="80" customFormat="1" ht="21" customHeight="1">
      <c r="A8" s="87" t="e">
        <f>emargement!#REF!</f>
        <v>#REF!</v>
      </c>
      <c r="B8" s="44" t="e">
        <f>emargement!#REF!</f>
        <v>#REF!</v>
      </c>
      <c r="C8" s="75" t="e">
        <f>emargement!#REF!</f>
        <v>#REF!</v>
      </c>
      <c r="D8" s="45" t="e">
        <f>emargement!#REF!</f>
        <v>#REF!</v>
      </c>
      <c r="E8" s="76"/>
      <c r="F8" s="77">
        <f aca="true" t="shared" si="0" ref="F8:F13">IF(E8&lt;&gt;0,$D$5+1-E8,0)</f>
        <v>0</v>
      </c>
      <c r="G8" s="76"/>
      <c r="H8" s="77">
        <f aca="true" t="shared" si="1" ref="H8:H13">IF(G8&lt;&gt;0,$D$5+1-G8,0)</f>
        <v>0</v>
      </c>
      <c r="I8" s="77">
        <f aca="true" t="shared" si="2" ref="I8:I13">H8+F8</f>
        <v>0</v>
      </c>
      <c r="J8" s="78">
        <f aca="true" t="shared" si="3" ref="J8:J13">IF(I8&gt;0,RANK(I8,I$8:I$13),"")</f>
      </c>
    </row>
    <row r="9" spans="1:10" s="80" customFormat="1" ht="21" customHeight="1">
      <c r="A9" s="87" t="e">
        <f>emargement!#REF!</f>
        <v>#REF!</v>
      </c>
      <c r="B9" s="44" t="e">
        <f>emargement!#REF!</f>
        <v>#REF!</v>
      </c>
      <c r="C9" s="75" t="e">
        <f>emargement!#REF!</f>
        <v>#REF!</v>
      </c>
      <c r="D9" s="45" t="e">
        <f>emargement!#REF!</f>
        <v>#REF!</v>
      </c>
      <c r="E9" s="76"/>
      <c r="F9" s="77">
        <f t="shared" si="0"/>
        <v>0</v>
      </c>
      <c r="G9" s="76"/>
      <c r="H9" s="77">
        <f t="shared" si="1"/>
        <v>0</v>
      </c>
      <c r="I9" s="77">
        <f t="shared" si="2"/>
        <v>0</v>
      </c>
      <c r="J9" s="78">
        <f t="shared" si="3"/>
      </c>
    </row>
    <row r="10" spans="1:10" s="80" customFormat="1" ht="21" customHeight="1">
      <c r="A10" s="87" t="e">
        <f>emargement!#REF!</f>
        <v>#REF!</v>
      </c>
      <c r="B10" s="44" t="e">
        <f>emargement!#REF!</f>
        <v>#REF!</v>
      </c>
      <c r="C10" s="75" t="e">
        <f>emargement!#REF!</f>
        <v>#REF!</v>
      </c>
      <c r="D10" s="45" t="e">
        <f>emargement!#REF!</f>
        <v>#REF!</v>
      </c>
      <c r="E10" s="76"/>
      <c r="F10" s="77">
        <f t="shared" si="0"/>
        <v>0</v>
      </c>
      <c r="G10" s="76"/>
      <c r="H10" s="77">
        <f t="shared" si="1"/>
        <v>0</v>
      </c>
      <c r="I10" s="77">
        <f t="shared" si="2"/>
        <v>0</v>
      </c>
      <c r="J10" s="78">
        <f t="shared" si="3"/>
      </c>
    </row>
    <row r="11" spans="1:10" s="80" customFormat="1" ht="21" customHeight="1">
      <c r="A11" s="87" t="e">
        <f>emargement!#REF!</f>
        <v>#REF!</v>
      </c>
      <c r="B11" s="44" t="e">
        <f>emargement!#REF!</f>
        <v>#REF!</v>
      </c>
      <c r="C11" s="75" t="e">
        <f>emargement!#REF!</f>
        <v>#REF!</v>
      </c>
      <c r="D11" s="45" t="e">
        <f>emargement!#REF!</f>
        <v>#REF!</v>
      </c>
      <c r="E11" s="81"/>
      <c r="F11" s="77">
        <f t="shared" si="0"/>
        <v>0</v>
      </c>
      <c r="G11" s="81"/>
      <c r="H11" s="77">
        <f t="shared" si="1"/>
        <v>0</v>
      </c>
      <c r="I11" s="77">
        <f t="shared" si="2"/>
        <v>0</v>
      </c>
      <c r="J11" s="78">
        <f t="shared" si="3"/>
      </c>
    </row>
    <row r="12" spans="1:10" s="80" customFormat="1" ht="21" customHeight="1">
      <c r="A12" s="86"/>
      <c r="B12" s="83"/>
      <c r="C12" s="84"/>
      <c r="D12" s="85"/>
      <c r="E12" s="76"/>
      <c r="F12" s="77">
        <f t="shared" si="0"/>
        <v>0</v>
      </c>
      <c r="G12" s="76"/>
      <c r="H12" s="77">
        <f t="shared" si="1"/>
        <v>0</v>
      </c>
      <c r="I12" s="77">
        <f t="shared" si="2"/>
        <v>0</v>
      </c>
      <c r="J12" s="78">
        <f t="shared" si="3"/>
      </c>
    </row>
    <row r="13" spans="1:10" s="80" customFormat="1" ht="21" customHeight="1">
      <c r="A13" s="86"/>
      <c r="B13" s="83"/>
      <c r="C13" s="84"/>
      <c r="D13" s="85"/>
      <c r="E13" s="82"/>
      <c r="F13" s="77">
        <f t="shared" si="0"/>
        <v>0</v>
      </c>
      <c r="G13" s="82"/>
      <c r="H13" s="77">
        <f t="shared" si="1"/>
        <v>0</v>
      </c>
      <c r="I13" s="77">
        <f t="shared" si="2"/>
        <v>0</v>
      </c>
      <c r="J13" s="78">
        <f t="shared" si="3"/>
      </c>
    </row>
  </sheetData>
  <sheetProtection selectLockedCells="1" selectUnlockedCells="1"/>
  <mergeCells count="6">
    <mergeCell ref="C1:D1"/>
    <mergeCell ref="G1:H1"/>
    <mergeCell ref="C2:E2"/>
    <mergeCell ref="C3:D3"/>
    <mergeCell ref="E4:F4"/>
    <mergeCell ref="A6:G6"/>
  </mergeCells>
  <printOptions horizontalCentered="1"/>
  <pageMargins left="0.19652777777777777" right="0.19652777777777777" top="0.3541666666666667" bottom="0.4722222222222222" header="0.5118055555555555" footer="0.3541666666666667"/>
  <pageSetup horizontalDpi="300" verticalDpi="300" orientation="landscape" paperSize="9" scale="80" r:id="rId1"/>
  <headerFooter alignWithMargins="0">
    <oddFooter>&amp;R&amp;P</oddFooter>
  </headerFooter>
  <rowBreaks count="6" manualBreakCount="6">
    <brk id="24" max="255" man="1"/>
    <brk id="54" max="255" man="1"/>
    <brk id="84" max="255" man="1"/>
    <brk id="114" max="255" man="1"/>
    <brk id="144" max="255" man="1"/>
    <brk id="1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SheetLayoutView="100" zoomScalePageLayoutView="0" workbookViewId="0" topLeftCell="A4">
      <selection activeCell="M12" sqref="M12"/>
    </sheetView>
  </sheetViews>
  <sheetFormatPr defaultColWidth="11.421875" defaultRowHeight="12.75"/>
  <cols>
    <col min="1" max="1" width="11.8515625" style="46" customWidth="1"/>
    <col min="2" max="2" width="21.421875" style="46" customWidth="1"/>
    <col min="3" max="3" width="20.8515625" style="46" customWidth="1"/>
    <col min="4" max="4" width="22.421875" style="46" customWidth="1"/>
    <col min="5" max="5" width="11.57421875" style="46" customWidth="1"/>
    <col min="6" max="6" width="9.140625" style="46" customWidth="1"/>
    <col min="7" max="7" width="10.421875" style="46" customWidth="1"/>
    <col min="8" max="8" width="9.140625" style="46" customWidth="1"/>
    <col min="9" max="9" width="13.8515625" style="46" customWidth="1"/>
    <col min="10" max="10" width="14.00390625" style="46" customWidth="1"/>
    <col min="11" max="13" width="12.28125" style="46" customWidth="1"/>
    <col min="14" max="14" width="36.7109375" style="46" customWidth="1"/>
    <col min="15" max="16384" width="11.421875" style="46" customWidth="1"/>
  </cols>
  <sheetData>
    <row r="1" spans="1:10" ht="19.5" customHeight="1">
      <c r="A1" s="47"/>
      <c r="B1" s="48" t="s">
        <v>133</v>
      </c>
      <c r="C1" s="150" t="s">
        <v>134</v>
      </c>
      <c r="D1" s="150"/>
      <c r="E1" s="49"/>
      <c r="F1" s="49" t="s">
        <v>135</v>
      </c>
      <c r="G1" s="150" t="s">
        <v>136</v>
      </c>
      <c r="H1" s="150"/>
      <c r="I1" s="150"/>
      <c r="J1" s="150"/>
    </row>
    <row r="2" spans="1:14" ht="19.5" customHeight="1">
      <c r="A2" s="47"/>
      <c r="B2" s="48" t="s">
        <v>137</v>
      </c>
      <c r="C2" s="150" t="s">
        <v>11</v>
      </c>
      <c r="D2" s="150"/>
      <c r="E2" s="150"/>
      <c r="F2" s="50" t="s">
        <v>138</v>
      </c>
      <c r="G2" s="51">
        <v>42469</v>
      </c>
      <c r="H2" s="52"/>
      <c r="I2" s="53"/>
      <c r="J2" s="53"/>
      <c r="K2" s="54"/>
      <c r="L2" s="54"/>
      <c r="M2" s="54"/>
      <c r="N2" s="54"/>
    </row>
    <row r="3" spans="1:10" ht="19.5" customHeight="1">
      <c r="A3" s="48" t="s">
        <v>139</v>
      </c>
      <c r="B3" s="55"/>
      <c r="C3" s="56" t="s">
        <v>140</v>
      </c>
      <c r="D3" s="55"/>
      <c r="E3" s="55"/>
      <c r="F3" s="47"/>
      <c r="G3" s="47"/>
      <c r="H3" s="47"/>
      <c r="I3" s="47"/>
      <c r="J3" s="47"/>
    </row>
    <row r="4" spans="1:14" ht="19.5" customHeight="1">
      <c r="A4" s="48" t="s">
        <v>141</v>
      </c>
      <c r="B4" s="55"/>
      <c r="C4" s="57"/>
      <c r="D4" s="58"/>
      <c r="E4" s="151" t="s">
        <v>142</v>
      </c>
      <c r="F4" s="151"/>
      <c r="G4" s="60">
        <v>33</v>
      </c>
      <c r="H4" s="61"/>
      <c r="I4" s="61"/>
      <c r="J4" s="61"/>
      <c r="K4" s="62"/>
      <c r="L4" s="62"/>
      <c r="M4" s="62"/>
      <c r="N4" s="62"/>
    </row>
    <row r="5" spans="1:10" ht="19.5" customHeight="1">
      <c r="A5" s="63" t="s">
        <v>143</v>
      </c>
      <c r="B5" s="154">
        <v>4</v>
      </c>
      <c r="C5" s="59" t="s">
        <v>144</v>
      </c>
      <c r="D5" s="55">
        <v>4</v>
      </c>
      <c r="E5" s="55"/>
      <c r="F5" s="47"/>
      <c r="G5" s="47"/>
      <c r="H5" s="47"/>
      <c r="I5" s="47"/>
      <c r="J5" s="47"/>
    </row>
    <row r="6" spans="1:14" ht="30" customHeight="1">
      <c r="A6" s="152" t="s">
        <v>145</v>
      </c>
      <c r="B6" s="152"/>
      <c r="C6" s="152"/>
      <c r="D6" s="152"/>
      <c r="E6" s="152"/>
      <c r="F6" s="152"/>
      <c r="G6" s="152"/>
      <c r="H6" s="64"/>
      <c r="I6" s="65"/>
      <c r="J6" s="65"/>
      <c r="K6" s="66"/>
      <c r="L6" s="66"/>
      <c r="M6" s="66"/>
      <c r="N6" s="66"/>
    </row>
    <row r="7" spans="1:14" ht="30" customHeight="1">
      <c r="A7" s="67" t="s">
        <v>146</v>
      </c>
      <c r="B7" s="68" t="s">
        <v>147</v>
      </c>
      <c r="C7" s="69" t="s">
        <v>148</v>
      </c>
      <c r="D7" s="69" t="s">
        <v>149</v>
      </c>
      <c r="E7" s="69" t="s">
        <v>150</v>
      </c>
      <c r="F7" s="69" t="s">
        <v>151</v>
      </c>
      <c r="G7" s="70" t="s">
        <v>152</v>
      </c>
      <c r="H7" s="71" t="s">
        <v>151</v>
      </c>
      <c r="I7" s="69" t="s">
        <v>153</v>
      </c>
      <c r="J7" s="69" t="s">
        <v>154</v>
      </c>
      <c r="K7" s="72"/>
      <c r="L7" s="72"/>
      <c r="M7" s="72"/>
      <c r="N7" s="72"/>
    </row>
    <row r="8" spans="1:14" s="80" customFormat="1" ht="24" customHeight="1">
      <c r="A8" s="73">
        <f>emargement!A10</f>
        <v>4</v>
      </c>
      <c r="B8" s="44" t="str">
        <f>emargement!B10</f>
        <v>AKEHURST</v>
      </c>
      <c r="C8" s="74" t="str">
        <f>emargement!C10</f>
        <v>Aaron</v>
      </c>
      <c r="D8" s="75" t="str">
        <f>emargement!D10</f>
        <v>UCMontpon</v>
      </c>
      <c r="E8" s="76">
        <v>1</v>
      </c>
      <c r="F8" s="77">
        <f>IF(E8&lt;&gt;0,$D$5+1-E8,0)</f>
        <v>4</v>
      </c>
      <c r="G8" s="76">
        <v>1</v>
      </c>
      <c r="H8" s="77">
        <f>IF(G8&lt;&gt;0,$D$5+1-G8,0)</f>
        <v>4</v>
      </c>
      <c r="I8" s="77">
        <f>H8+F8</f>
        <v>8</v>
      </c>
      <c r="J8" s="78">
        <f>IF(I8&gt;0,RANK(I8,I$8:I$15),"")</f>
        <v>1</v>
      </c>
      <c r="N8" s="79"/>
    </row>
    <row r="9" spans="1:14" s="80" customFormat="1" ht="24" customHeight="1">
      <c r="A9" s="73">
        <f>emargement!A12</f>
        <v>6</v>
      </c>
      <c r="B9" s="44" t="str">
        <f>emargement!B12</f>
        <v>CELERIER</v>
      </c>
      <c r="C9" s="74" t="str">
        <f>emargement!C12</f>
        <v>Lucas</v>
      </c>
      <c r="D9" s="75" t="str">
        <f>emargement!D12</f>
        <v>ACMenesplet</v>
      </c>
      <c r="E9" s="76">
        <v>2</v>
      </c>
      <c r="F9" s="77">
        <f>IF(E9&lt;&gt;0,$D$5+1-E9,0)</f>
        <v>3</v>
      </c>
      <c r="G9" s="76">
        <v>2</v>
      </c>
      <c r="H9" s="77">
        <f>IF(G9&lt;&gt;0,$D$5+1-G9,0)</f>
        <v>3</v>
      </c>
      <c r="I9" s="77">
        <f>H9+F9</f>
        <v>6</v>
      </c>
      <c r="J9" s="78">
        <f>IF(I9&gt;0,RANK(I9,I$8:I$15),"")</f>
        <v>2</v>
      </c>
      <c r="N9" s="79"/>
    </row>
    <row r="10" spans="1:14" s="80" customFormat="1" ht="24" customHeight="1">
      <c r="A10" s="73">
        <f>emargement!A8</f>
        <v>2</v>
      </c>
      <c r="B10" s="44" t="str">
        <f>emargement!B8</f>
        <v>LANGELLA</v>
      </c>
      <c r="C10" s="74" t="str">
        <f>emargement!C8</f>
        <v>Léa</v>
      </c>
      <c r="D10" s="75" t="str">
        <f>emargement!D8</f>
        <v>CCMarmande-47</v>
      </c>
      <c r="E10" s="82">
        <v>3</v>
      </c>
      <c r="F10" s="77">
        <f>IF(E10&lt;&gt;0,$D$5+1-E10,0)</f>
        <v>2</v>
      </c>
      <c r="G10" s="82">
        <v>3</v>
      </c>
      <c r="H10" s="77">
        <f>IF(G10&lt;&gt;0,$D$5+1-G10,0)</f>
        <v>2</v>
      </c>
      <c r="I10" s="77">
        <f>H10+F10</f>
        <v>4</v>
      </c>
      <c r="J10" s="78">
        <f>IF(I10&gt;0,RANK(I10,I$8:I$15),"")</f>
        <v>3</v>
      </c>
      <c r="N10" s="79"/>
    </row>
    <row r="11" spans="1:14" s="80" customFormat="1" ht="24" customHeight="1">
      <c r="A11" s="73">
        <f>emargement!A11</f>
        <v>5</v>
      </c>
      <c r="B11" s="44" t="str">
        <f>emargement!B11</f>
        <v>LASSUS</v>
      </c>
      <c r="C11" s="74" t="str">
        <f>emargement!C11</f>
        <v>Antoine</v>
      </c>
      <c r="D11" s="75" t="str">
        <f>emargement!D11</f>
        <v>CSCasteljaloux</v>
      </c>
      <c r="E11" s="82">
        <v>4</v>
      </c>
      <c r="F11" s="77">
        <f>IF(E11&lt;&gt;0,$D$5+1-E11,0)</f>
        <v>1</v>
      </c>
      <c r="G11" s="82">
        <v>4</v>
      </c>
      <c r="H11" s="77">
        <f>IF(G11&lt;&gt;0,$D$5+1-G11,0)</f>
        <v>1</v>
      </c>
      <c r="I11" s="77">
        <f>H11+F11</f>
        <v>2</v>
      </c>
      <c r="J11" s="78">
        <f>IF(I11&gt;0,RANK(I11,I$8:I$15),"")</f>
        <v>4</v>
      </c>
      <c r="N11" s="79"/>
    </row>
    <row r="12" spans="1:14" s="80" customFormat="1" ht="24" customHeight="1">
      <c r="A12" s="73">
        <f>emargement!A13</f>
        <v>7</v>
      </c>
      <c r="B12" s="44"/>
      <c r="C12" s="74"/>
      <c r="D12" s="75"/>
      <c r="E12" s="82"/>
      <c r="F12" s="77">
        <f aca="true" t="shared" si="0" ref="F8:F15">IF(E12&lt;&gt;0,$D$5+1-E12,0)</f>
        <v>0</v>
      </c>
      <c r="G12" s="82"/>
      <c r="H12" s="77">
        <f aca="true" t="shared" si="1" ref="H8:H15">IF(G12&lt;&gt;0,$D$5+1-G12,0)</f>
        <v>0</v>
      </c>
      <c r="I12" s="77">
        <f aca="true" t="shared" si="2" ref="I8:I14">H12+F12</f>
        <v>0</v>
      </c>
      <c r="J12" s="78">
        <f>IF(I12&gt;0,RANK(I12,I$8:I$15),"")</f>
      </c>
      <c r="N12" s="79"/>
    </row>
    <row r="13" spans="1:14" s="80" customFormat="1" ht="24" customHeight="1">
      <c r="A13" s="73">
        <f>emargement!A14</f>
        <v>8</v>
      </c>
      <c r="B13" s="44">
        <f>emargement!B14</f>
        <v>0</v>
      </c>
      <c r="C13" s="74">
        <f>emargement!C14</f>
        <v>0</v>
      </c>
      <c r="D13" s="75">
        <f>emargement!D14</f>
        <v>0</v>
      </c>
      <c r="E13" s="82"/>
      <c r="F13" s="77">
        <f t="shared" si="0"/>
        <v>0</v>
      </c>
      <c r="G13" s="82"/>
      <c r="H13" s="77">
        <f t="shared" si="1"/>
        <v>0</v>
      </c>
      <c r="I13" s="77">
        <f t="shared" si="2"/>
        <v>0</v>
      </c>
      <c r="J13" s="78">
        <f>IF(I13&gt;0,RANK(I13,I$8:I$15),"")</f>
      </c>
      <c r="N13" s="79"/>
    </row>
    <row r="14" spans="1:14" s="80" customFormat="1" ht="24" customHeight="1">
      <c r="A14" s="73">
        <f>emargement!A15</f>
        <v>9</v>
      </c>
      <c r="B14" s="44">
        <f>emargement!B15</f>
        <v>0</v>
      </c>
      <c r="C14" s="74">
        <f>emargement!C15</f>
        <v>0</v>
      </c>
      <c r="D14" s="75">
        <f>emargement!D15</f>
        <v>0</v>
      </c>
      <c r="E14" s="82"/>
      <c r="F14" s="77">
        <f t="shared" si="0"/>
        <v>0</v>
      </c>
      <c r="G14" s="82"/>
      <c r="H14" s="77">
        <f t="shared" si="1"/>
        <v>0</v>
      </c>
      <c r="I14" s="77">
        <f t="shared" si="2"/>
        <v>0</v>
      </c>
      <c r="J14" s="78">
        <f>IF(I14&gt;0,RANK(I14,I$8:I$15),"")</f>
      </c>
      <c r="N14" s="79"/>
    </row>
    <row r="15" spans="1:14" s="80" customFormat="1" ht="24" customHeight="1">
      <c r="A15" s="73">
        <f>emargement!A16</f>
        <v>10</v>
      </c>
      <c r="B15" s="44">
        <f>emargement!B16</f>
        <v>0</v>
      </c>
      <c r="C15" s="74">
        <f>emargement!C16</f>
        <v>0</v>
      </c>
      <c r="D15" s="75">
        <f>emargement!D16</f>
        <v>0</v>
      </c>
      <c r="E15" s="82"/>
      <c r="F15" s="77">
        <f t="shared" si="0"/>
        <v>0</v>
      </c>
      <c r="G15" s="82"/>
      <c r="H15" s="77">
        <f t="shared" si="1"/>
        <v>0</v>
      </c>
      <c r="I15" s="77">
        <f>H15+F15</f>
        <v>0</v>
      </c>
      <c r="J15" s="78">
        <f>IF(I15&gt;0,RANK(I15,I$8:I$15),"")</f>
      </c>
      <c r="K15" s="79"/>
      <c r="L15" s="79"/>
      <c r="M15" s="79"/>
      <c r="N15" s="79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</sheetData>
  <sheetProtection selectLockedCells="1" selectUnlockedCells="1"/>
  <mergeCells count="6">
    <mergeCell ref="C1:D1"/>
    <mergeCell ref="G1:H1"/>
    <mergeCell ref="I1:J1"/>
    <mergeCell ref="C2:E2"/>
    <mergeCell ref="E4:F4"/>
    <mergeCell ref="A6:G6"/>
  </mergeCells>
  <printOptions gridLines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zoomScalePageLayoutView="0" workbookViewId="0" topLeftCell="A1">
      <selection activeCell="A7" sqref="A7:IV12"/>
    </sheetView>
  </sheetViews>
  <sheetFormatPr defaultColWidth="11.421875" defaultRowHeight="12.75"/>
  <cols>
    <col min="2" max="2" width="19.7109375" style="0" customWidth="1"/>
    <col min="3" max="3" width="19.140625" style="0" customWidth="1"/>
    <col min="4" max="4" width="22.140625" style="0" customWidth="1"/>
    <col min="5" max="5" width="12.421875" style="46" customWidth="1"/>
    <col min="6" max="6" width="9.140625" style="46" customWidth="1"/>
    <col min="7" max="7" width="11.7109375" style="46" customWidth="1"/>
    <col min="8" max="8" width="9.140625" style="46" customWidth="1"/>
    <col min="9" max="9" width="13.8515625" style="46" customWidth="1"/>
    <col min="10" max="10" width="14.00390625" style="46" customWidth="1"/>
  </cols>
  <sheetData>
    <row r="1" spans="1:10" ht="15.75">
      <c r="A1" s="47"/>
      <c r="B1" s="48" t="s">
        <v>133</v>
      </c>
      <c r="C1" s="150" t="s">
        <v>134</v>
      </c>
      <c r="D1" s="150"/>
      <c r="E1" s="49"/>
      <c r="F1" s="49" t="s">
        <v>135</v>
      </c>
      <c r="G1" s="150" t="s">
        <v>136</v>
      </c>
      <c r="H1" s="150"/>
      <c r="I1" s="47"/>
      <c r="J1" s="47"/>
    </row>
    <row r="2" spans="1:10" ht="15.75">
      <c r="A2" s="47"/>
      <c r="B2" s="48" t="s">
        <v>137</v>
      </c>
      <c r="C2" s="150" t="s">
        <v>11</v>
      </c>
      <c r="D2" s="150"/>
      <c r="E2" s="150"/>
      <c r="F2" s="50" t="s">
        <v>138</v>
      </c>
      <c r="G2" s="51">
        <v>42471</v>
      </c>
      <c r="H2" s="52"/>
      <c r="I2" s="53"/>
      <c r="J2" s="53"/>
    </row>
    <row r="3" spans="1:10" ht="18">
      <c r="A3" s="48" t="s">
        <v>139</v>
      </c>
      <c r="B3" s="55"/>
      <c r="C3" s="56" t="s">
        <v>17</v>
      </c>
      <c r="D3" s="55"/>
      <c r="E3" s="55"/>
      <c r="F3" s="47"/>
      <c r="G3" s="47"/>
      <c r="H3" s="47"/>
      <c r="I3" s="47"/>
      <c r="J3" s="47"/>
    </row>
    <row r="4" spans="1:10" ht="15.75">
      <c r="A4" s="48" t="s">
        <v>141</v>
      </c>
      <c r="B4" s="55"/>
      <c r="C4" s="57"/>
      <c r="D4" s="58"/>
      <c r="E4" s="151" t="s">
        <v>142</v>
      </c>
      <c r="F4" s="151"/>
      <c r="G4" s="60">
        <v>33</v>
      </c>
      <c r="H4" s="61"/>
      <c r="I4" s="61"/>
      <c r="J4" s="61"/>
    </row>
    <row r="5" spans="1:10" ht="15.75">
      <c r="A5" s="63" t="s">
        <v>143</v>
      </c>
      <c r="B5" s="47">
        <v>5</v>
      </c>
      <c r="C5" s="59" t="s">
        <v>144</v>
      </c>
      <c r="D5" s="55">
        <v>5</v>
      </c>
      <c r="E5" s="55"/>
      <c r="F5" s="47"/>
      <c r="G5" s="47"/>
      <c r="H5" s="47"/>
      <c r="I5" s="47"/>
      <c r="J5" s="47"/>
    </row>
    <row r="6" spans="1:10" ht="30">
      <c r="A6" s="152" t="s">
        <v>145</v>
      </c>
      <c r="B6" s="152"/>
      <c r="C6" s="152"/>
      <c r="D6" s="152"/>
      <c r="E6" s="152"/>
      <c r="F6" s="152"/>
      <c r="G6" s="152"/>
      <c r="H6" s="64"/>
      <c r="I6" s="65"/>
      <c r="J6" s="65"/>
    </row>
    <row r="7" spans="1:10" ht="12.75">
      <c r="A7" s="124" t="s">
        <v>146</v>
      </c>
      <c r="B7" s="125" t="s">
        <v>147</v>
      </c>
      <c r="C7" s="126" t="s">
        <v>148</v>
      </c>
      <c r="D7" s="126" t="s">
        <v>149</v>
      </c>
      <c r="E7" s="126" t="s">
        <v>150</v>
      </c>
      <c r="F7" s="126" t="s">
        <v>151</v>
      </c>
      <c r="G7" s="127" t="s">
        <v>155</v>
      </c>
      <c r="H7" s="128" t="s">
        <v>151</v>
      </c>
      <c r="I7" s="126" t="s">
        <v>153</v>
      </c>
      <c r="J7" s="126" t="s">
        <v>154</v>
      </c>
    </row>
    <row r="8" spans="1:10" ht="18">
      <c r="A8" s="109">
        <f>emargement!A21</f>
        <v>11</v>
      </c>
      <c r="B8" s="111" t="str">
        <f>emargement!B21</f>
        <v>DUMAS</v>
      </c>
      <c r="C8" s="111" t="str">
        <f>emargement!C21</f>
        <v>Kylian</v>
      </c>
      <c r="D8" s="111" t="str">
        <f>emargement!D21</f>
        <v>CCMarmande-47</v>
      </c>
      <c r="E8" s="129">
        <v>1</v>
      </c>
      <c r="F8" s="130">
        <f>IF(E8&lt;&gt;0,$D$5+1-E8,0)</f>
        <v>5</v>
      </c>
      <c r="G8" s="129">
        <v>2</v>
      </c>
      <c r="H8" s="130">
        <f>IF(G8&lt;&gt;0,$D$5+1-G8,0)</f>
        <v>4</v>
      </c>
      <c r="I8" s="130">
        <f>F8+H8</f>
        <v>9</v>
      </c>
      <c r="J8" s="131">
        <f>IF(I8&gt;0,RANK(I8,I$8:I$20),"")</f>
        <v>1</v>
      </c>
    </row>
    <row r="9" spans="1:10" ht="18">
      <c r="A9" s="109">
        <f>emargement!A22</f>
        <v>12</v>
      </c>
      <c r="B9" s="111" t="str">
        <f>emargement!B22</f>
        <v>FAVEREAU</v>
      </c>
      <c r="C9" s="111" t="str">
        <f>emargement!C22</f>
        <v>Clément</v>
      </c>
      <c r="D9" s="111" t="str">
        <f>emargement!D22</f>
        <v>UCMontpon</v>
      </c>
      <c r="E9" s="129">
        <v>5</v>
      </c>
      <c r="F9" s="130">
        <f>IF(E9&lt;&gt;0,$D$5+1-E9,0)</f>
        <v>1</v>
      </c>
      <c r="G9" s="129">
        <v>1</v>
      </c>
      <c r="H9" s="130">
        <f>IF(G9&lt;&gt;0,$D$5+1-G9,0)</f>
        <v>5</v>
      </c>
      <c r="I9" s="130">
        <f>F9+H9</f>
        <v>6</v>
      </c>
      <c r="J9" s="131">
        <f>IF(I9&gt;0,RANK(I9,I$8:I$20),"")</f>
        <v>2</v>
      </c>
    </row>
    <row r="10" spans="1:10" ht="18">
      <c r="A10" s="109">
        <f>emargement!A25</f>
        <v>15</v>
      </c>
      <c r="B10" s="111" t="str">
        <f>emargement!B25</f>
        <v>CHAMINAUD</v>
      </c>
      <c r="C10" s="111" t="str">
        <f>emargement!C25</f>
        <v>Zaccharie</v>
      </c>
      <c r="D10" s="111" t="str">
        <f>emargement!D25</f>
        <v>CCAbzac</v>
      </c>
      <c r="E10" s="129">
        <v>3</v>
      </c>
      <c r="F10" s="130">
        <f>IF(E10&lt;&gt;0,$D$5+1-E10,0)</f>
        <v>3</v>
      </c>
      <c r="G10" s="129">
        <v>3</v>
      </c>
      <c r="H10" s="130">
        <f>IF(G10&lt;&gt;0,$D$5+1-G10,0)</f>
        <v>3</v>
      </c>
      <c r="I10" s="130">
        <f>F10+H10</f>
        <v>6</v>
      </c>
      <c r="J10" s="131">
        <v>3</v>
      </c>
    </row>
    <row r="11" spans="1:10" ht="18">
      <c r="A11" s="109">
        <f>emargement!A24</f>
        <v>14</v>
      </c>
      <c r="B11" s="111" t="str">
        <f>emargement!B24</f>
        <v>SIMON</v>
      </c>
      <c r="C11" s="111" t="str">
        <f>emargement!C24</f>
        <v>Noa</v>
      </c>
      <c r="D11" s="111" t="str">
        <f>emargement!D24</f>
        <v>JSAstérienne</v>
      </c>
      <c r="E11" s="129">
        <v>2</v>
      </c>
      <c r="F11" s="130">
        <f>IF(E11&lt;&gt;0,$D$5+1-E11,0)</f>
        <v>4</v>
      </c>
      <c r="G11" s="129">
        <v>5</v>
      </c>
      <c r="H11" s="130">
        <f>IF(G11&lt;&gt;0,$D$5+1-G11,0)</f>
        <v>1</v>
      </c>
      <c r="I11" s="130">
        <f>F11+H11</f>
        <v>5</v>
      </c>
      <c r="J11" s="131">
        <f>IF(I11&gt;0,RANK(I11,I$8:I$20),"")</f>
        <v>4</v>
      </c>
    </row>
    <row r="12" spans="1:10" ht="18">
      <c r="A12" s="109">
        <f>emargement!A23</f>
        <v>13</v>
      </c>
      <c r="B12" s="111" t="str">
        <f>emargement!B23</f>
        <v>BOCQUIER</v>
      </c>
      <c r="C12" s="111" t="str">
        <f>emargement!C23</f>
        <v>Maxence</v>
      </c>
      <c r="D12" s="111" t="str">
        <f>emargement!D23</f>
        <v>ACMenesplet</v>
      </c>
      <c r="E12" s="129">
        <v>4</v>
      </c>
      <c r="F12" s="130">
        <f>IF(E12&lt;&gt;0,$D$5+1-E12,0)</f>
        <v>2</v>
      </c>
      <c r="G12" s="129">
        <v>4</v>
      </c>
      <c r="H12" s="130">
        <f>IF(G12&lt;&gt;0,$D$5+1-G12,0)</f>
        <v>2</v>
      </c>
      <c r="I12" s="130">
        <f>F12+H12</f>
        <v>4</v>
      </c>
      <c r="J12" s="131">
        <f>IF(I12&gt;0,RANK(I12,I$8:I$20),"")</f>
        <v>5</v>
      </c>
    </row>
    <row r="13" spans="1:10" ht="18">
      <c r="A13" s="109">
        <f>emargement!A26</f>
        <v>16</v>
      </c>
      <c r="B13" s="111">
        <f>emargement!B26</f>
        <v>0</v>
      </c>
      <c r="C13" s="111">
        <f>emargement!C26</f>
        <v>0</v>
      </c>
      <c r="D13" s="111">
        <f>emargement!D26</f>
        <v>0</v>
      </c>
      <c r="E13" s="129"/>
      <c r="F13" s="130">
        <f aca="true" t="shared" si="0" ref="F8:F20">IF(E13&lt;&gt;0,$D$5+1-E13,0)</f>
        <v>0</v>
      </c>
      <c r="G13" s="129"/>
      <c r="H13" s="130">
        <f aca="true" t="shared" si="1" ref="H8:H20">IF(G13&lt;&gt;0,$D$5+1-G13,0)</f>
        <v>0</v>
      </c>
      <c r="I13" s="130">
        <f aca="true" t="shared" si="2" ref="I8:I20">F13+H13</f>
        <v>0</v>
      </c>
      <c r="J13" s="131">
        <f aca="true" t="shared" si="3" ref="J8:J20">IF(I13&gt;0,RANK(I13,I$8:I$20),"")</f>
      </c>
    </row>
    <row r="14" spans="1:10" ht="18">
      <c r="A14" s="109">
        <f>emargement!A27</f>
        <v>17</v>
      </c>
      <c r="B14" s="111">
        <f>emargement!B27</f>
        <v>0</v>
      </c>
      <c r="C14" s="111">
        <f>emargement!C27</f>
        <v>0</v>
      </c>
      <c r="D14" s="111">
        <f>emargement!D27</f>
        <v>0</v>
      </c>
      <c r="E14" s="129"/>
      <c r="F14" s="130">
        <f t="shared" si="0"/>
        <v>0</v>
      </c>
      <c r="G14" s="129"/>
      <c r="H14" s="130">
        <f t="shared" si="1"/>
        <v>0</v>
      </c>
      <c r="I14" s="130">
        <f t="shared" si="2"/>
        <v>0</v>
      </c>
      <c r="J14" s="131">
        <f t="shared" si="3"/>
      </c>
    </row>
    <row r="15" spans="1:10" ht="18">
      <c r="A15" s="109">
        <f>emargement!A28</f>
        <v>0</v>
      </c>
      <c r="B15" s="111">
        <f>emargement!B28</f>
        <v>0</v>
      </c>
      <c r="C15" s="111">
        <f>emargement!C28</f>
        <v>0</v>
      </c>
      <c r="D15" s="111">
        <f>emargement!D28</f>
        <v>0</v>
      </c>
      <c r="E15" s="129"/>
      <c r="F15" s="130">
        <f t="shared" si="0"/>
        <v>0</v>
      </c>
      <c r="G15" s="129"/>
      <c r="H15" s="130">
        <f t="shared" si="1"/>
        <v>0</v>
      </c>
      <c r="I15" s="130">
        <f t="shared" si="2"/>
        <v>0</v>
      </c>
      <c r="J15" s="131">
        <f t="shared" si="3"/>
      </c>
    </row>
    <row r="16" spans="1:10" ht="18">
      <c r="A16" s="109">
        <f>emargement!A29</f>
        <v>0</v>
      </c>
      <c r="B16" s="111">
        <f>emargement!B29</f>
        <v>0</v>
      </c>
      <c r="C16" s="111">
        <f>emargement!C29</f>
        <v>0</v>
      </c>
      <c r="D16" s="111">
        <f>emargement!D29</f>
        <v>0</v>
      </c>
      <c r="E16" s="129"/>
      <c r="F16" s="130">
        <f t="shared" si="0"/>
        <v>0</v>
      </c>
      <c r="G16" s="129"/>
      <c r="H16" s="130">
        <f t="shared" si="1"/>
        <v>0</v>
      </c>
      <c r="I16" s="130">
        <f t="shared" si="2"/>
        <v>0</v>
      </c>
      <c r="J16" s="131">
        <f t="shared" si="3"/>
      </c>
    </row>
    <row r="17" spans="1:10" ht="18">
      <c r="A17" s="109"/>
      <c r="B17" s="132"/>
      <c r="C17" s="132"/>
      <c r="D17" s="133"/>
      <c r="E17" s="129"/>
      <c r="F17" s="130">
        <f t="shared" si="0"/>
        <v>0</v>
      </c>
      <c r="G17" s="129"/>
      <c r="H17" s="130">
        <f t="shared" si="1"/>
        <v>0</v>
      </c>
      <c r="I17" s="130"/>
      <c r="J17" s="131">
        <f t="shared" si="3"/>
      </c>
    </row>
    <row r="18" spans="1:10" ht="18">
      <c r="A18" s="109"/>
      <c r="B18" s="132"/>
      <c r="C18" s="132"/>
      <c r="D18" s="133"/>
      <c r="E18" s="129"/>
      <c r="F18" s="130">
        <f t="shared" si="0"/>
        <v>0</v>
      </c>
      <c r="G18" s="129"/>
      <c r="H18" s="130">
        <f t="shared" si="1"/>
        <v>0</v>
      </c>
      <c r="I18" s="130">
        <f t="shared" si="2"/>
        <v>0</v>
      </c>
      <c r="J18" s="131">
        <f t="shared" si="3"/>
      </c>
    </row>
    <row r="19" spans="1:10" ht="18">
      <c r="A19" s="109"/>
      <c r="B19" s="132"/>
      <c r="C19" s="132"/>
      <c r="D19" s="133"/>
      <c r="E19" s="129"/>
      <c r="F19" s="130">
        <f t="shared" si="0"/>
        <v>0</v>
      </c>
      <c r="G19" s="129"/>
      <c r="H19" s="130">
        <f t="shared" si="1"/>
        <v>0</v>
      </c>
      <c r="I19" s="130">
        <f t="shared" si="2"/>
        <v>0</v>
      </c>
      <c r="J19" s="131">
        <f t="shared" si="3"/>
      </c>
    </row>
    <row r="20" spans="1:10" ht="18">
      <c r="A20" s="109"/>
      <c r="B20" s="132"/>
      <c r="C20" s="132"/>
      <c r="D20" s="133"/>
      <c r="E20" s="129"/>
      <c r="F20" s="130">
        <f t="shared" si="0"/>
        <v>0</v>
      </c>
      <c r="G20" s="129"/>
      <c r="H20" s="130">
        <f t="shared" si="1"/>
        <v>0</v>
      </c>
      <c r="I20" s="130">
        <f t="shared" si="2"/>
        <v>0</v>
      </c>
      <c r="J20" s="131">
        <f t="shared" si="3"/>
      </c>
    </row>
  </sheetData>
  <sheetProtection selectLockedCells="1" selectUnlockedCells="1"/>
  <mergeCells count="5">
    <mergeCell ref="C1:D1"/>
    <mergeCell ref="G1:H1"/>
    <mergeCell ref="C2:E2"/>
    <mergeCell ref="E4:F4"/>
    <mergeCell ref="A6:G6"/>
  </mergeCells>
  <printOptions/>
  <pageMargins left="0.19652777777777777" right="0.19652777777777777" top="0.7479166666666667" bottom="0.7479166666666667" header="0.5118055555555555" footer="0.511805555555555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BreakPreview" zoomScaleSheetLayoutView="100" zoomScalePageLayoutView="0" workbookViewId="0" topLeftCell="A7">
      <selection activeCell="A7" sqref="A7:IV12"/>
    </sheetView>
  </sheetViews>
  <sheetFormatPr defaultColWidth="11.421875" defaultRowHeight="12.75"/>
  <cols>
    <col min="1" max="1" width="11.421875" style="46" customWidth="1"/>
    <col min="2" max="2" width="22.140625" style="46" customWidth="1"/>
    <col min="3" max="3" width="17.140625" style="46" customWidth="1"/>
    <col min="4" max="4" width="22.140625" style="46" customWidth="1"/>
    <col min="5" max="5" width="8.57421875" style="46" customWidth="1"/>
    <col min="6" max="6" width="9.140625" style="46" customWidth="1"/>
    <col min="7" max="7" width="11.7109375" style="46" customWidth="1"/>
    <col min="8" max="8" width="8.421875" style="46" customWidth="1"/>
    <col min="9" max="9" width="13.8515625" style="46" customWidth="1"/>
    <col min="10" max="10" width="14.140625" style="46" bestFit="1" customWidth="1"/>
    <col min="11" max="11" width="4.8515625" style="46" customWidth="1"/>
    <col min="12" max="241" width="11.421875" style="46" customWidth="1"/>
  </cols>
  <sheetData>
    <row r="1" spans="1:10" ht="19.5" customHeight="1">
      <c r="A1" s="47"/>
      <c r="B1" s="48" t="s">
        <v>133</v>
      </c>
      <c r="C1" s="150" t="s">
        <v>134</v>
      </c>
      <c r="D1" s="150"/>
      <c r="E1" s="49"/>
      <c r="F1" s="49" t="s">
        <v>135</v>
      </c>
      <c r="G1" s="150" t="s">
        <v>136</v>
      </c>
      <c r="H1" s="150"/>
      <c r="I1" s="47"/>
      <c r="J1" s="47"/>
    </row>
    <row r="2" spans="1:10" ht="19.5" customHeight="1">
      <c r="A2" s="47"/>
      <c r="B2" s="48" t="s">
        <v>137</v>
      </c>
      <c r="C2" s="150" t="s">
        <v>11</v>
      </c>
      <c r="D2" s="150"/>
      <c r="E2" s="150"/>
      <c r="F2" s="50" t="s">
        <v>138</v>
      </c>
      <c r="G2" s="51">
        <v>42471</v>
      </c>
      <c r="H2" s="52"/>
      <c r="I2" s="53"/>
      <c r="J2" s="53"/>
    </row>
    <row r="3" spans="1:10" ht="19.5" customHeight="1">
      <c r="A3" s="48" t="s">
        <v>139</v>
      </c>
      <c r="B3" s="55"/>
      <c r="C3" s="56" t="s">
        <v>29</v>
      </c>
      <c r="D3" s="55"/>
      <c r="E3" s="55"/>
      <c r="F3" s="47"/>
      <c r="G3" s="47"/>
      <c r="H3" s="47"/>
      <c r="I3" s="47"/>
      <c r="J3" s="47"/>
    </row>
    <row r="4" spans="1:10" ht="19.5" customHeight="1">
      <c r="A4" s="48" t="s">
        <v>141</v>
      </c>
      <c r="B4" s="55"/>
      <c r="C4" s="57"/>
      <c r="D4" s="58"/>
      <c r="E4" s="151" t="s">
        <v>142</v>
      </c>
      <c r="F4" s="151"/>
      <c r="G4" s="60">
        <v>33</v>
      </c>
      <c r="H4" s="61"/>
      <c r="I4" s="61"/>
      <c r="J4" s="61"/>
    </row>
    <row r="5" spans="1:10" ht="19.5" customHeight="1">
      <c r="A5" s="63" t="s">
        <v>143</v>
      </c>
      <c r="B5" s="47">
        <v>11</v>
      </c>
      <c r="C5" s="59" t="s">
        <v>144</v>
      </c>
      <c r="D5" s="55">
        <v>11</v>
      </c>
      <c r="E5" s="55"/>
      <c r="F5" s="47"/>
      <c r="G5" s="47"/>
      <c r="H5" s="47"/>
      <c r="I5" s="47"/>
      <c r="J5" s="47"/>
    </row>
    <row r="6" spans="1:10" ht="30">
      <c r="A6" s="152" t="s">
        <v>145</v>
      </c>
      <c r="B6" s="152"/>
      <c r="C6" s="152"/>
      <c r="D6" s="152"/>
      <c r="E6" s="152"/>
      <c r="F6" s="152"/>
      <c r="G6" s="152"/>
      <c r="H6" s="64"/>
      <c r="I6" s="65"/>
      <c r="J6" s="65"/>
    </row>
    <row r="7" spans="1:10" ht="24.75" customHeight="1">
      <c r="A7" s="67" t="s">
        <v>146</v>
      </c>
      <c r="B7" s="68" t="s">
        <v>147</v>
      </c>
      <c r="C7" s="69" t="s">
        <v>148</v>
      </c>
      <c r="D7" s="69" t="s">
        <v>149</v>
      </c>
      <c r="E7" s="69" t="s">
        <v>150</v>
      </c>
      <c r="F7" s="69" t="s">
        <v>151</v>
      </c>
      <c r="G7" s="70" t="s">
        <v>155</v>
      </c>
      <c r="H7" s="71" t="s">
        <v>151</v>
      </c>
      <c r="I7" s="69" t="s">
        <v>153</v>
      </c>
      <c r="J7" s="69" t="s">
        <v>154</v>
      </c>
    </row>
    <row r="8" spans="1:10" ht="24.75" customHeight="1">
      <c r="A8" s="73">
        <v>24</v>
      </c>
      <c r="B8" s="44" t="s">
        <v>281</v>
      </c>
      <c r="C8" s="44" t="s">
        <v>123</v>
      </c>
      <c r="D8" s="44" t="s">
        <v>334</v>
      </c>
      <c r="E8" s="76">
        <v>2</v>
      </c>
      <c r="F8" s="77">
        <f>IF(E8&lt;&gt;0,$D$5+1-E8,0)</f>
        <v>10</v>
      </c>
      <c r="G8" s="76">
        <v>1</v>
      </c>
      <c r="H8" s="77">
        <f>IF(G8&lt;&gt;0,$D$5+1-G8,0)</f>
        <v>11</v>
      </c>
      <c r="I8" s="77">
        <f>H8+F8</f>
        <v>21</v>
      </c>
      <c r="J8" s="78">
        <f>IF(I8&gt;0,RANK(I8,I$8:I$119),"")</f>
        <v>1</v>
      </c>
    </row>
    <row r="9" spans="1:10" ht="24.75" customHeight="1">
      <c r="A9" s="73">
        <f>emargement!A36</f>
        <v>21</v>
      </c>
      <c r="B9" s="44" t="str">
        <f>emargement!B36</f>
        <v>FAVEREAU</v>
      </c>
      <c r="C9" s="44" t="str">
        <f>emargement!C36</f>
        <v>Nathan</v>
      </c>
      <c r="D9" s="44" t="str">
        <f>emargement!D36</f>
        <v>UCMontpon</v>
      </c>
      <c r="E9" s="76">
        <v>1</v>
      </c>
      <c r="F9" s="77">
        <f>IF(E9&lt;&gt;0,$D$5+1-E9,0)</f>
        <v>11</v>
      </c>
      <c r="G9" s="76">
        <v>3</v>
      </c>
      <c r="H9" s="77">
        <f>IF(G9&lt;&gt;0,$D$5+1-G9,0)</f>
        <v>9</v>
      </c>
      <c r="I9" s="77">
        <f>H9+F9</f>
        <v>20</v>
      </c>
      <c r="J9" s="78">
        <f>IF(I9&gt;0,RANK(I9,I$8:I$119),"")</f>
        <v>2</v>
      </c>
    </row>
    <row r="10" spans="1:10" ht="24.75" customHeight="1">
      <c r="A10" s="73">
        <f>emargement!A34</f>
        <v>19</v>
      </c>
      <c r="B10" s="44" t="str">
        <f>emargement!B34</f>
        <v>MAUGENET</v>
      </c>
      <c r="C10" s="44" t="str">
        <f>emargement!C34</f>
        <v>Alban</v>
      </c>
      <c r="D10" s="44" t="str">
        <f>emargement!D34</f>
        <v>CCMarmande-47</v>
      </c>
      <c r="E10" s="81">
        <v>4</v>
      </c>
      <c r="F10" s="77">
        <f>IF(E10&lt;&gt;0,$D$5+1-E10,0)</f>
        <v>8</v>
      </c>
      <c r="G10" s="81">
        <v>2</v>
      </c>
      <c r="H10" s="77">
        <f>IF(G10&lt;&gt;0,$D$5+1-G10,0)</f>
        <v>10</v>
      </c>
      <c r="I10" s="77">
        <f>H10+F10</f>
        <v>18</v>
      </c>
      <c r="J10" s="78">
        <f>IF(I10&gt;0,RANK(I10,I$8:I$119),"")</f>
        <v>3</v>
      </c>
    </row>
    <row r="11" spans="1:10" ht="24.75" customHeight="1">
      <c r="A11" s="73">
        <f>emargement!A44</f>
        <v>29</v>
      </c>
      <c r="B11" s="44" t="str">
        <f>emargement!B44</f>
        <v>BERCOUZAREAU</v>
      </c>
      <c r="C11" s="44" t="str">
        <f>emargement!C44</f>
        <v>Alexis</v>
      </c>
      <c r="D11" s="88" t="str">
        <f>emargement!D44</f>
        <v>CCPérigueux Dordogne</v>
      </c>
      <c r="E11" s="76">
        <v>3</v>
      </c>
      <c r="F11" s="77">
        <f>IF(E11&lt;&gt;0,$D$5+1-E11,0)</f>
        <v>9</v>
      </c>
      <c r="G11" s="76">
        <v>6</v>
      </c>
      <c r="H11" s="77">
        <f>IF(G11&lt;&gt;0,$D$5+1-G11,0)</f>
        <v>6</v>
      </c>
      <c r="I11" s="77">
        <f>H11+F11</f>
        <v>15</v>
      </c>
      <c r="J11" s="78">
        <f>IF(I11&gt;0,RANK(I11,I$8:I$119),"")</f>
        <v>4</v>
      </c>
    </row>
    <row r="12" spans="1:10" ht="24.75" customHeight="1">
      <c r="A12" s="73">
        <f>emargement!A37</f>
        <v>22</v>
      </c>
      <c r="B12" s="44" t="str">
        <f>emargement!B37</f>
        <v>LAMBEAUX</v>
      </c>
      <c r="C12" s="44" t="str">
        <f>emargement!C37</f>
        <v>Loukas</v>
      </c>
      <c r="D12" s="44" t="str">
        <f>emargement!D37</f>
        <v>UCMontpon</v>
      </c>
      <c r="E12" s="82">
        <v>6</v>
      </c>
      <c r="F12" s="77">
        <f>IF(E12&lt;&gt;0,$D$5+1-E12,0)</f>
        <v>6</v>
      </c>
      <c r="G12" s="82">
        <v>4</v>
      </c>
      <c r="H12" s="77">
        <f>IF(G12&lt;&gt;0,$D$5+1-G12,0)</f>
        <v>8</v>
      </c>
      <c r="I12" s="77">
        <f>H12+F12</f>
        <v>14</v>
      </c>
      <c r="J12" s="78">
        <v>5</v>
      </c>
    </row>
    <row r="13" spans="1:10" ht="24.75" customHeight="1">
      <c r="A13" s="73">
        <f>emargement!A43</f>
        <v>28</v>
      </c>
      <c r="B13" s="44" t="str">
        <f>emargement!B43</f>
        <v>MAILLIE</v>
      </c>
      <c r="C13" s="44" t="str">
        <f>emargement!C43</f>
        <v>Matthis</v>
      </c>
      <c r="D13" s="44" t="str">
        <f>emargement!D43</f>
        <v>VCPLangon</v>
      </c>
      <c r="E13" s="82">
        <v>5</v>
      </c>
      <c r="F13" s="77">
        <f>IF(E13&lt;&gt;0,$D$5+1-E13,0)</f>
        <v>7</v>
      </c>
      <c r="G13" s="82">
        <v>5</v>
      </c>
      <c r="H13" s="77">
        <f>IF(G13&lt;&gt;0,$D$5+1-G13,0)</f>
        <v>7</v>
      </c>
      <c r="I13" s="77">
        <f>H13+F13</f>
        <v>14</v>
      </c>
      <c r="J13" s="78">
        <v>6</v>
      </c>
    </row>
    <row r="14" spans="1:10" ht="24.75" customHeight="1">
      <c r="A14" s="73">
        <f>emargement!A38</f>
        <v>23</v>
      </c>
      <c r="B14" s="44" t="str">
        <f>emargement!B38</f>
        <v>OLIVEIRA DA SILVA</v>
      </c>
      <c r="C14" s="44" t="str">
        <f>emargement!C38</f>
        <v>Yanis</v>
      </c>
      <c r="D14" s="44" t="str">
        <f>emargement!D38</f>
        <v>UCMontpon</v>
      </c>
      <c r="E14" s="82">
        <v>8</v>
      </c>
      <c r="F14" s="77">
        <f>IF(E14&lt;&gt;0,$D$5+1-E14,0)</f>
        <v>4</v>
      </c>
      <c r="G14" s="82">
        <v>7</v>
      </c>
      <c r="H14" s="77">
        <f>IF(G14&lt;&gt;0,$D$5+1-G14,0)</f>
        <v>5</v>
      </c>
      <c r="I14" s="77">
        <f>H14+F14</f>
        <v>9</v>
      </c>
      <c r="J14" s="78">
        <f>IF(I14&gt;0,RANK(I14,I$8:I$119),"")</f>
        <v>7</v>
      </c>
    </row>
    <row r="15" spans="1:10" ht="24.75" customHeight="1">
      <c r="A15" s="73">
        <f>emargement!A45</f>
        <v>30</v>
      </c>
      <c r="B15" s="44" t="str">
        <f>emargement!B45</f>
        <v>ESTEVE </v>
      </c>
      <c r="C15" s="44" t="str">
        <f>emargement!C45</f>
        <v>Mathys</v>
      </c>
      <c r="D15" s="88" t="str">
        <f>emargement!D45</f>
        <v>CCPérigueux Dordogne</v>
      </c>
      <c r="E15" s="82">
        <v>7</v>
      </c>
      <c r="F15" s="77">
        <f>IF(E15&lt;&gt;0,$D$5+1-E15,0)</f>
        <v>5</v>
      </c>
      <c r="G15" s="82">
        <v>9</v>
      </c>
      <c r="H15" s="77">
        <f>IF(G15&lt;&gt;0,$D$5+1-G15,0)</f>
        <v>3</v>
      </c>
      <c r="I15" s="77">
        <f>H15+F15</f>
        <v>8</v>
      </c>
      <c r="J15" s="78">
        <f>IF(I15&gt;0,RANK(I15,I$8:I$119),"")</f>
        <v>8</v>
      </c>
    </row>
    <row r="16" spans="1:10" ht="24.75" customHeight="1">
      <c r="A16" s="73">
        <f>emargement!A47</f>
        <v>32</v>
      </c>
      <c r="B16" s="44" t="s">
        <v>331</v>
      </c>
      <c r="C16" s="44" t="s">
        <v>332</v>
      </c>
      <c r="D16" s="44" t="s">
        <v>333</v>
      </c>
      <c r="E16" s="82">
        <v>11</v>
      </c>
      <c r="F16" s="77">
        <f>IF(E16&lt;&gt;0,$D$5+1-E16,0)</f>
        <v>1</v>
      </c>
      <c r="G16" s="82">
        <v>8</v>
      </c>
      <c r="H16" s="77">
        <f>IF(G16&lt;&gt;0,$D$5+1-G16,0)</f>
        <v>4</v>
      </c>
      <c r="I16" s="77">
        <f>H16+F16</f>
        <v>5</v>
      </c>
      <c r="J16" s="78">
        <f>IF(I16&gt;0,RANK(I16,I$8:I$119),"")</f>
        <v>9</v>
      </c>
    </row>
    <row r="17" spans="1:10" ht="24.75" customHeight="1">
      <c r="A17" s="73">
        <f>emargement!A46</f>
        <v>31</v>
      </c>
      <c r="B17" s="44" t="s">
        <v>326</v>
      </c>
      <c r="C17" s="44" t="s">
        <v>327</v>
      </c>
      <c r="D17" s="44" t="s">
        <v>328</v>
      </c>
      <c r="E17" s="82">
        <v>10</v>
      </c>
      <c r="F17" s="77">
        <f>IF(E17&lt;&gt;0,$D$5+1-E17,0)</f>
        <v>2</v>
      </c>
      <c r="G17" s="82">
        <v>10</v>
      </c>
      <c r="H17" s="77">
        <f>IF(G17&lt;&gt;0,$D$5+1-G17,0)</f>
        <v>2</v>
      </c>
      <c r="I17" s="77">
        <f>H17+F17</f>
        <v>4</v>
      </c>
      <c r="J17" s="78">
        <f>IF(I17&gt;0,RANK(I17,I$8:I$119),"")</f>
        <v>10</v>
      </c>
    </row>
    <row r="18" spans="1:10" ht="24.75" customHeight="1">
      <c r="A18" s="73">
        <f>emargement!A35</f>
        <v>20</v>
      </c>
      <c r="B18" s="44" t="str">
        <f>emargement!B35</f>
        <v>DIAS DA COSTA</v>
      </c>
      <c r="C18" s="44" t="str">
        <f>emargement!C35</f>
        <v>Mathys</v>
      </c>
      <c r="D18" s="44" t="str">
        <f>emargement!D35</f>
        <v>UCMontpon</v>
      </c>
      <c r="E18" s="82">
        <v>9</v>
      </c>
      <c r="F18" s="77">
        <f>IF(E18&lt;&gt;0,$D$5+1-E18,0)</f>
        <v>3</v>
      </c>
      <c r="G18" s="82">
        <v>11</v>
      </c>
      <c r="H18" s="77">
        <f>IF(G18&lt;&gt;0,$D$5+1-G18,0)</f>
        <v>1</v>
      </c>
      <c r="I18" s="77">
        <f>H18+F18</f>
        <v>4</v>
      </c>
      <c r="J18" s="78">
        <v>11</v>
      </c>
    </row>
    <row r="19" spans="1:10" ht="21.75" customHeight="1">
      <c r="A19" s="73">
        <f>emargement!A48</f>
        <v>33</v>
      </c>
      <c r="B19" s="44">
        <f>emargement!B48</f>
        <v>0</v>
      </c>
      <c r="C19" s="44">
        <f>emargement!C48</f>
        <v>0</v>
      </c>
      <c r="D19" s="44">
        <f>emargement!D48</f>
        <v>0</v>
      </c>
      <c r="E19" s="82"/>
      <c r="F19" s="77">
        <f>IF(E19&lt;&gt;0,$D$5+1-E19,0)</f>
        <v>0</v>
      </c>
      <c r="G19" s="82"/>
      <c r="H19" s="77">
        <f>IF(G19&lt;&gt;0,$D$5+1-G19,0)</f>
        <v>0</v>
      </c>
      <c r="I19" s="77">
        <f>H19+F19</f>
        <v>0</v>
      </c>
      <c r="J19" s="78">
        <f>IF(I19&gt;0,RANK(I19,I$8:I$13),"")</f>
      </c>
    </row>
  </sheetData>
  <sheetProtection selectLockedCells="1" selectUnlockedCells="1"/>
  <mergeCells count="5">
    <mergeCell ref="C1:D1"/>
    <mergeCell ref="G1:H1"/>
    <mergeCell ref="C2:E2"/>
    <mergeCell ref="E4:F4"/>
    <mergeCell ref="A6:G6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SheetLayoutView="100" zoomScalePageLayoutView="0" workbookViewId="0" topLeftCell="A1">
      <selection activeCell="A7" sqref="A7:IV12"/>
    </sheetView>
  </sheetViews>
  <sheetFormatPr defaultColWidth="11.421875" defaultRowHeight="12.75"/>
  <cols>
    <col min="1" max="1" width="11.421875" style="46" customWidth="1"/>
    <col min="2" max="2" width="22.421875" style="46" customWidth="1"/>
    <col min="3" max="3" width="19.00390625" style="46" customWidth="1"/>
    <col min="4" max="4" width="22.140625" style="46" customWidth="1"/>
    <col min="5" max="5" width="8.8515625" style="46" customWidth="1"/>
    <col min="6" max="6" width="9.140625" style="46" customWidth="1"/>
    <col min="7" max="7" width="11.7109375" style="46" customWidth="1"/>
    <col min="8" max="8" width="9.140625" style="46" customWidth="1"/>
    <col min="9" max="9" width="13.8515625" style="46" customWidth="1"/>
    <col min="10" max="10" width="13.00390625" style="46" customWidth="1"/>
    <col min="11" max="241" width="11.421875" style="46" customWidth="1"/>
  </cols>
  <sheetData>
    <row r="1" spans="1:10" ht="19.5" customHeight="1">
      <c r="A1" s="47"/>
      <c r="B1" s="48" t="s">
        <v>133</v>
      </c>
      <c r="C1" s="150" t="s">
        <v>134</v>
      </c>
      <c r="D1" s="150"/>
      <c r="E1" s="49"/>
      <c r="F1" s="49" t="s">
        <v>135</v>
      </c>
      <c r="G1" s="150" t="s">
        <v>136</v>
      </c>
      <c r="H1" s="150"/>
      <c r="I1" s="47"/>
      <c r="J1" s="47"/>
    </row>
    <row r="2" spans="1:10" ht="19.5" customHeight="1">
      <c r="A2" s="47"/>
      <c r="B2" s="48" t="s">
        <v>137</v>
      </c>
      <c r="C2" s="150" t="s">
        <v>11</v>
      </c>
      <c r="D2" s="150"/>
      <c r="E2" s="150"/>
      <c r="F2" s="50" t="s">
        <v>138</v>
      </c>
      <c r="G2" s="51">
        <v>42471</v>
      </c>
      <c r="H2" s="52"/>
      <c r="I2" s="53"/>
      <c r="J2" s="53"/>
    </row>
    <row r="3" spans="1:10" ht="19.5" customHeight="1">
      <c r="A3" s="48" t="s">
        <v>139</v>
      </c>
      <c r="B3" s="55"/>
      <c r="C3" s="56" t="s">
        <v>49</v>
      </c>
      <c r="D3" s="55"/>
      <c r="E3" s="55"/>
      <c r="F3" s="47"/>
      <c r="G3" s="47"/>
      <c r="H3" s="47"/>
      <c r="I3" s="47"/>
      <c r="J3" s="47"/>
    </row>
    <row r="4" spans="1:10" ht="19.5" customHeight="1">
      <c r="A4" s="48" t="s">
        <v>141</v>
      </c>
      <c r="B4" s="55"/>
      <c r="C4" s="57"/>
      <c r="D4" s="58"/>
      <c r="E4" s="151" t="s">
        <v>142</v>
      </c>
      <c r="F4" s="151"/>
      <c r="G4" s="60">
        <v>33</v>
      </c>
      <c r="H4" s="61"/>
      <c r="I4" s="61"/>
      <c r="J4" s="61"/>
    </row>
    <row r="5" spans="1:10" ht="19.5" customHeight="1">
      <c r="A5" s="63" t="s">
        <v>143</v>
      </c>
      <c r="B5" s="47">
        <v>4</v>
      </c>
      <c r="C5" s="59" t="s">
        <v>144</v>
      </c>
      <c r="D5" s="55">
        <v>4</v>
      </c>
      <c r="E5" s="55"/>
      <c r="F5" s="47"/>
      <c r="G5" s="47"/>
      <c r="H5" s="47"/>
      <c r="I5" s="47"/>
      <c r="J5" s="47"/>
    </row>
    <row r="6" spans="1:10" ht="30">
      <c r="A6" s="152" t="s">
        <v>145</v>
      </c>
      <c r="B6" s="152"/>
      <c r="C6" s="152"/>
      <c r="D6" s="152"/>
      <c r="E6" s="152"/>
      <c r="F6" s="152"/>
      <c r="G6" s="152"/>
      <c r="H6" s="64"/>
      <c r="I6" s="65"/>
      <c r="J6" s="65"/>
    </row>
    <row r="7" spans="1:10" ht="24.75" customHeight="1">
      <c r="A7" s="124" t="s">
        <v>146</v>
      </c>
      <c r="B7" s="125" t="s">
        <v>147</v>
      </c>
      <c r="C7" s="126" t="s">
        <v>148</v>
      </c>
      <c r="D7" s="126" t="s">
        <v>149</v>
      </c>
      <c r="E7" s="126" t="s">
        <v>150</v>
      </c>
      <c r="F7" s="126" t="s">
        <v>151</v>
      </c>
      <c r="G7" s="127" t="s">
        <v>155</v>
      </c>
      <c r="H7" s="128" t="s">
        <v>151</v>
      </c>
      <c r="I7" s="126" t="s">
        <v>153</v>
      </c>
      <c r="J7" s="126" t="s">
        <v>154</v>
      </c>
    </row>
    <row r="8" spans="1:10" ht="24.75" customHeight="1">
      <c r="A8" s="116">
        <f>emargement!A58</f>
        <v>39</v>
      </c>
      <c r="B8" s="116" t="str">
        <f>emargement!B58</f>
        <v>JEAMMET</v>
      </c>
      <c r="C8" s="116" t="str">
        <f>emargement!C58</f>
        <v>Clémence</v>
      </c>
      <c r="D8" s="116" t="str">
        <f>emargement!D58</f>
        <v>CCPérigueux Dordogne</v>
      </c>
      <c r="E8" s="155">
        <v>1</v>
      </c>
      <c r="F8" s="130">
        <f>IF(E8&lt;&gt;0,$D$5+1-E8,0)</f>
        <v>4</v>
      </c>
      <c r="G8" s="142">
        <v>1</v>
      </c>
      <c r="H8" s="130">
        <f>IF(G8&lt;&gt;0,$D$5+1-G8,0)</f>
        <v>4</v>
      </c>
      <c r="I8" s="130">
        <f>H8+F8</f>
        <v>8</v>
      </c>
      <c r="J8" s="131">
        <f>IF(I8&gt;0,RANK(I8,I$8:I$12),"")</f>
        <v>1</v>
      </c>
    </row>
    <row r="9" spans="1:10" ht="24.75" customHeight="1">
      <c r="A9" s="116">
        <f>emargement!A54</f>
        <v>35</v>
      </c>
      <c r="B9" s="116" t="str">
        <f>emargement!B54</f>
        <v>DUMAS</v>
      </c>
      <c r="C9" s="116" t="str">
        <f>emargement!C54</f>
        <v>Jade</v>
      </c>
      <c r="D9" s="116" t="str">
        <f>emargement!D54</f>
        <v>UCMontpon</v>
      </c>
      <c r="E9" s="129">
        <v>2</v>
      </c>
      <c r="F9" s="130">
        <f>IF(E9&lt;&gt;0,$D$5+1-E9,0)</f>
        <v>3</v>
      </c>
      <c r="G9" s="129">
        <v>2</v>
      </c>
      <c r="H9" s="130">
        <f>IF(G9&lt;&gt;0,$D$5+1-G9,0)</f>
        <v>3</v>
      </c>
      <c r="I9" s="130">
        <f>H9+F9</f>
        <v>6</v>
      </c>
      <c r="J9" s="131">
        <f>IF(I9&gt;0,RANK(I9,I$8:I$12),"")</f>
        <v>2</v>
      </c>
    </row>
    <row r="10" spans="1:10" ht="24.75" customHeight="1">
      <c r="A10" s="116">
        <f>emargement!A55</f>
        <v>36</v>
      </c>
      <c r="B10" s="116" t="str">
        <f>emargement!B55</f>
        <v>JOSEPH</v>
      </c>
      <c r="C10" s="116" t="str">
        <f>emargement!C55</f>
        <v>Noeline</v>
      </c>
      <c r="D10" s="116" t="str">
        <f>emargement!D55</f>
        <v>JSAtérienne</v>
      </c>
      <c r="E10" s="129">
        <v>4</v>
      </c>
      <c r="F10" s="130">
        <f>IF(E10&lt;&gt;0,$D$5+1-E10,0)</f>
        <v>1</v>
      </c>
      <c r="G10" s="129">
        <v>3</v>
      </c>
      <c r="H10" s="130">
        <f>IF(G10&lt;&gt;0,$D$5+1-G10,0)</f>
        <v>2</v>
      </c>
      <c r="I10" s="130">
        <f>H10+F10</f>
        <v>3</v>
      </c>
      <c r="J10" s="131">
        <f>IF(I10&gt;0,RANK(I10,I$8:I$12),"")</f>
        <v>3</v>
      </c>
    </row>
    <row r="11" spans="1:10" ht="21.75" customHeight="1">
      <c r="A11" s="116">
        <f>emargement!A56</f>
        <v>37</v>
      </c>
      <c r="B11" s="116" t="str">
        <f>emargement!B56</f>
        <v>DELACOUX Mungroo</v>
      </c>
      <c r="C11" s="116" t="str">
        <f>emargement!C56</f>
        <v>Pooja</v>
      </c>
      <c r="D11" s="116" t="str">
        <f>emargement!D56</f>
        <v>UCGradignan</v>
      </c>
      <c r="E11" s="129">
        <v>3</v>
      </c>
      <c r="F11" s="130">
        <f>IF(E11&lt;&gt;0,$D$5+1-E11,0)</f>
        <v>2</v>
      </c>
      <c r="G11" s="129">
        <v>4</v>
      </c>
      <c r="H11" s="130">
        <f>IF(G11&lt;&gt;0,$D$5+1-G11,0)</f>
        <v>1</v>
      </c>
      <c r="I11" s="130">
        <f>H11+F11</f>
        <v>3</v>
      </c>
      <c r="J11" s="131">
        <v>4</v>
      </c>
    </row>
    <row r="12" spans="1:10" ht="21.75" customHeight="1">
      <c r="A12" s="116">
        <f>emargement!A59</f>
        <v>40</v>
      </c>
      <c r="B12" s="116">
        <f>emargement!B59</f>
        <v>0</v>
      </c>
      <c r="C12" s="116">
        <f>emargement!C59</f>
        <v>0</v>
      </c>
      <c r="D12" s="116">
        <f>emargement!D59</f>
        <v>0</v>
      </c>
      <c r="E12" s="142"/>
      <c r="F12" s="130">
        <f aca="true" t="shared" si="0" ref="F8:F13">IF(E12&lt;&gt;0,$D$5+1-E12,0)</f>
        <v>0</v>
      </c>
      <c r="G12" s="142"/>
      <c r="H12" s="130">
        <f aca="true" t="shared" si="1" ref="H8:H13">IF(G12&lt;&gt;0,$D$5+1-G12,0)</f>
        <v>0</v>
      </c>
      <c r="I12" s="130">
        <f aca="true" t="shared" si="2" ref="I8:I14">H12+F12</f>
        <v>0</v>
      </c>
      <c r="J12" s="131">
        <f>IF(I12&gt;0,RANK(I12,I$8:I$10),"")</f>
      </c>
    </row>
    <row r="13" spans="1:10" ht="21.75" customHeight="1">
      <c r="A13" s="116">
        <f>emargement!A60</f>
        <v>41</v>
      </c>
      <c r="B13" s="116">
        <f>emargement!B60</f>
        <v>0</v>
      </c>
      <c r="C13" s="116">
        <f>emargement!C60</f>
        <v>0</v>
      </c>
      <c r="D13" s="116">
        <f>emargement!D60</f>
        <v>0</v>
      </c>
      <c r="E13" s="142"/>
      <c r="F13" s="130">
        <f t="shared" si="0"/>
        <v>0</v>
      </c>
      <c r="G13" s="142"/>
      <c r="H13" s="130">
        <f t="shared" si="1"/>
        <v>0</v>
      </c>
      <c r="I13" s="130">
        <f t="shared" si="2"/>
        <v>0</v>
      </c>
      <c r="J13" s="131">
        <f>IF(I13&gt;0,RANK(I13,I$8:I$10),"")</f>
      </c>
    </row>
    <row r="14" spans="5:10" ht="21.75" customHeight="1">
      <c r="E14" s="79"/>
      <c r="F14" s="79"/>
      <c r="G14" s="79"/>
      <c r="H14" s="79"/>
      <c r="I14" s="141">
        <f t="shared" si="2"/>
        <v>0</v>
      </c>
      <c r="J14" s="79"/>
    </row>
  </sheetData>
  <sheetProtection selectLockedCells="1" selectUnlockedCells="1"/>
  <mergeCells count="5">
    <mergeCell ref="C1:D1"/>
    <mergeCell ref="G1:H1"/>
    <mergeCell ref="C2:E2"/>
    <mergeCell ref="E4:F4"/>
    <mergeCell ref="A6:G6"/>
  </mergeCells>
  <printOptions gridLines="1"/>
  <pageMargins left="0.39375" right="0.39375" top="0.9840277777777777" bottom="0.9840277777777777" header="0.5118055555555555" footer="0.5118055555555555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SheetLayoutView="100" zoomScalePageLayoutView="0" workbookViewId="0" topLeftCell="A1">
      <selection activeCell="A7" sqref="A7:IV12"/>
    </sheetView>
  </sheetViews>
  <sheetFormatPr defaultColWidth="11.421875" defaultRowHeight="12.75"/>
  <cols>
    <col min="1" max="1" width="8.00390625" style="46" customWidth="1"/>
    <col min="2" max="2" width="17.421875" style="46" customWidth="1"/>
    <col min="3" max="3" width="23.28125" style="46" customWidth="1"/>
    <col min="4" max="4" width="22.140625" style="46" customWidth="1"/>
    <col min="5" max="5" width="10.421875" style="46" customWidth="1"/>
    <col min="6" max="6" width="9.140625" style="46" customWidth="1"/>
    <col min="7" max="7" width="11.7109375" style="46" customWidth="1"/>
    <col min="8" max="8" width="9.140625" style="46" customWidth="1"/>
    <col min="9" max="9" width="13.8515625" style="46" customWidth="1"/>
    <col min="10" max="10" width="14.57421875" style="46" customWidth="1"/>
    <col min="11" max="241" width="11.421875" style="46" customWidth="1"/>
  </cols>
  <sheetData>
    <row r="1" spans="1:10" s="89" customFormat="1" ht="18" customHeight="1">
      <c r="A1" s="47"/>
      <c r="B1" s="48" t="s">
        <v>133</v>
      </c>
      <c r="C1" s="150" t="s">
        <v>134</v>
      </c>
      <c r="D1" s="150"/>
      <c r="E1" s="49"/>
      <c r="F1" s="49" t="s">
        <v>135</v>
      </c>
      <c r="G1" s="150" t="s">
        <v>136</v>
      </c>
      <c r="H1" s="150"/>
      <c r="I1" s="47"/>
      <c r="J1" s="47"/>
    </row>
    <row r="2" spans="1:10" s="89" customFormat="1" ht="21.75" customHeight="1">
      <c r="A2" s="47"/>
      <c r="B2" s="48" t="s">
        <v>137</v>
      </c>
      <c r="C2" s="150" t="s">
        <v>11</v>
      </c>
      <c r="D2" s="150"/>
      <c r="E2" s="150"/>
      <c r="F2" s="50" t="s">
        <v>138</v>
      </c>
      <c r="G2" s="51">
        <v>42471</v>
      </c>
      <c r="H2" s="52"/>
      <c r="I2" s="53"/>
      <c r="J2" s="53"/>
    </row>
    <row r="3" spans="1:10" s="89" customFormat="1" ht="18" customHeight="1">
      <c r="A3" s="48" t="s">
        <v>139</v>
      </c>
      <c r="B3" s="55"/>
      <c r="C3" s="153" t="s">
        <v>156</v>
      </c>
      <c r="D3" s="153"/>
      <c r="E3" s="55"/>
      <c r="F3" s="47"/>
      <c r="G3" s="47"/>
      <c r="H3" s="47"/>
      <c r="I3" s="47"/>
      <c r="J3" s="47"/>
    </row>
    <row r="4" spans="1:10" s="89" customFormat="1" ht="19.5" customHeight="1">
      <c r="A4" s="48" t="s">
        <v>141</v>
      </c>
      <c r="B4" s="55"/>
      <c r="C4" s="57"/>
      <c r="D4" s="58"/>
      <c r="E4" s="151" t="s">
        <v>142</v>
      </c>
      <c r="F4" s="151"/>
      <c r="G4" s="60">
        <v>33</v>
      </c>
      <c r="H4" s="61"/>
      <c r="I4" s="61"/>
      <c r="J4" s="61"/>
    </row>
    <row r="5" spans="1:10" s="89" customFormat="1" ht="16.5" customHeight="1">
      <c r="A5" s="63" t="s">
        <v>143</v>
      </c>
      <c r="B5" s="47">
        <v>4</v>
      </c>
      <c r="C5" s="59" t="s">
        <v>144</v>
      </c>
      <c r="D5" s="55">
        <v>4</v>
      </c>
      <c r="E5" s="55"/>
      <c r="F5" s="47"/>
      <c r="G5" s="47"/>
      <c r="H5" s="47"/>
      <c r="I5" s="47"/>
      <c r="J5" s="47"/>
    </row>
    <row r="6" spans="1:10" ht="30">
      <c r="A6" s="152" t="s">
        <v>145</v>
      </c>
      <c r="B6" s="152"/>
      <c r="C6" s="152"/>
      <c r="D6" s="152"/>
      <c r="E6" s="152"/>
      <c r="F6" s="152"/>
      <c r="G6" s="152"/>
      <c r="H6" s="64"/>
      <c r="I6" s="65"/>
      <c r="J6" s="65"/>
    </row>
    <row r="7" spans="1:10" ht="21.75" customHeight="1">
      <c r="A7" s="124" t="s">
        <v>146</v>
      </c>
      <c r="B7" s="125" t="s">
        <v>147</v>
      </c>
      <c r="C7" s="126" t="s">
        <v>148</v>
      </c>
      <c r="D7" s="126" t="s">
        <v>149</v>
      </c>
      <c r="E7" s="69" t="s">
        <v>157</v>
      </c>
      <c r="F7" s="69" t="s">
        <v>151</v>
      </c>
      <c r="G7" s="70" t="s">
        <v>155</v>
      </c>
      <c r="H7" s="71" t="s">
        <v>151</v>
      </c>
      <c r="I7" s="69" t="s">
        <v>153</v>
      </c>
      <c r="J7" s="69" t="s">
        <v>154</v>
      </c>
    </row>
    <row r="8" spans="1:10" s="80" customFormat="1" ht="21.75" customHeight="1">
      <c r="A8" s="116">
        <f>emargement!A107</f>
        <v>76</v>
      </c>
      <c r="B8" s="116" t="str">
        <f>emargement!B107</f>
        <v>DUPIN</v>
      </c>
      <c r="C8" s="116" t="str">
        <f>emargement!C107</f>
        <v>Mélanie</v>
      </c>
      <c r="D8" s="116" t="str">
        <f>emargement!D107</f>
        <v>CCMarmande-47</v>
      </c>
      <c r="E8" s="165">
        <v>1</v>
      </c>
      <c r="F8" s="77">
        <f>IF(E8&lt;&gt;0,$D$5+1-E8,0)</f>
        <v>4</v>
      </c>
      <c r="G8" s="76">
        <v>1</v>
      </c>
      <c r="H8" s="77">
        <f>IF(G8&lt;&gt;0,$D$5+1-G8,0)</f>
        <v>4</v>
      </c>
      <c r="I8" s="77">
        <f>H8+F8</f>
        <v>8</v>
      </c>
      <c r="J8" s="78">
        <f>IF(I8&gt;0,RANK(I8,I$8:I$14),"")</f>
        <v>1</v>
      </c>
    </row>
    <row r="9" spans="1:10" s="80" customFormat="1" ht="21.75" customHeight="1">
      <c r="A9" s="116">
        <f>emargement!A112</f>
        <v>81</v>
      </c>
      <c r="B9" s="116" t="s">
        <v>329</v>
      </c>
      <c r="C9" s="116" t="s">
        <v>311</v>
      </c>
      <c r="D9" s="116" t="s">
        <v>330</v>
      </c>
      <c r="E9" s="165">
        <v>2</v>
      </c>
      <c r="F9" s="77">
        <f>IF(E9&lt;&gt;0,$D$5+1-E9,0)</f>
        <v>3</v>
      </c>
      <c r="G9" s="76">
        <v>2</v>
      </c>
      <c r="H9" s="77">
        <f>IF(G9&lt;&gt;0,$D$5+1-G9,0)</f>
        <v>3</v>
      </c>
      <c r="I9" s="77">
        <f>H9+F9</f>
        <v>6</v>
      </c>
      <c r="J9" s="78">
        <f>IF(I9&gt;0,RANK(I9,I$8:I$14),"")</f>
        <v>2</v>
      </c>
    </row>
    <row r="10" spans="1:10" s="80" customFormat="1" ht="21.75" customHeight="1">
      <c r="A10" s="116">
        <f>emargement!A108</f>
        <v>77</v>
      </c>
      <c r="B10" s="116" t="str">
        <f>emargement!B108</f>
        <v>FAZILLEAU</v>
      </c>
      <c r="C10" s="116" t="str">
        <f>emargement!C108</f>
        <v>Lou</v>
      </c>
      <c r="D10" s="116" t="str">
        <f>emargement!D108</f>
        <v>ACMenesplet</v>
      </c>
      <c r="E10" s="165">
        <v>3</v>
      </c>
      <c r="F10" s="77">
        <f>IF(E10&lt;&gt;0,$D$5+1-E10,0)</f>
        <v>2</v>
      </c>
      <c r="G10" s="76">
        <v>3</v>
      </c>
      <c r="H10" s="77">
        <f>IF(G10&lt;&gt;0,$D$5+1-G10,0)</f>
        <v>2</v>
      </c>
      <c r="I10" s="77">
        <f>H10+F10</f>
        <v>4</v>
      </c>
      <c r="J10" s="78">
        <f>IF(I10&gt;0,RANK(I10,I$8:I$14),"")</f>
        <v>3</v>
      </c>
    </row>
    <row r="11" spans="1:10" s="80" customFormat="1" ht="21.75" customHeight="1">
      <c r="A11" s="116">
        <f>emargement!A109</f>
        <v>78</v>
      </c>
      <c r="B11" s="116" t="str">
        <f>emargement!B109</f>
        <v>BRUN</v>
      </c>
      <c r="C11" s="116" t="str">
        <f>emargement!C109</f>
        <v>Camille</v>
      </c>
      <c r="D11" s="116" t="str">
        <f>emargement!D109</f>
        <v>MérignacVC</v>
      </c>
      <c r="E11" s="167">
        <v>4</v>
      </c>
      <c r="F11" s="77">
        <f>IF(E11&lt;&gt;0,$D$5+1-E11,0)</f>
        <v>1</v>
      </c>
      <c r="G11" s="82">
        <v>4</v>
      </c>
      <c r="H11" s="77">
        <f>IF(G11&lt;&gt;0,$D$5+1-G11,0)</f>
        <v>1</v>
      </c>
      <c r="I11" s="77">
        <f>H11+F11</f>
        <v>2</v>
      </c>
      <c r="J11" s="78">
        <f>IF(I11&gt;0,RANK(I11,I$8:I$14),"")</f>
        <v>4</v>
      </c>
    </row>
    <row r="12" spans="1:10" s="80" customFormat="1" ht="21.75" customHeight="1">
      <c r="A12" s="116">
        <f>emargement!A113</f>
        <v>82</v>
      </c>
      <c r="B12" s="116">
        <f>emargement!B113</f>
        <v>0</v>
      </c>
      <c r="C12" s="116">
        <f>emargement!C113</f>
        <v>0</v>
      </c>
      <c r="D12" s="116">
        <f>emargement!D113</f>
        <v>0</v>
      </c>
      <c r="E12" s="167"/>
      <c r="F12" s="77">
        <f>IF(E12&lt;&gt;0,$D$5+1-E12,0)</f>
        <v>0</v>
      </c>
      <c r="G12" s="82"/>
      <c r="H12" s="77">
        <f>IF(G12&lt;&gt;0,$D$5+1-G12,0)</f>
        <v>0</v>
      </c>
      <c r="I12" s="77">
        <f>H12+F12</f>
        <v>0</v>
      </c>
      <c r="J12" s="78">
        <f>IF(I12&gt;0,RANK(I12,I$8:I$14),"")</f>
      </c>
    </row>
    <row r="13" spans="1:10" s="80" customFormat="1" ht="21.75" customHeight="1">
      <c r="A13" s="87">
        <f>emargement!A114</f>
        <v>0</v>
      </c>
      <c r="B13" s="44"/>
      <c r="C13" s="75"/>
      <c r="D13" s="45"/>
      <c r="E13" s="82"/>
      <c r="F13" s="77"/>
      <c r="G13" s="82"/>
      <c r="H13" s="77"/>
      <c r="I13" s="77"/>
      <c r="J13" s="78"/>
    </row>
    <row r="14" spans="1:10" s="80" customFormat="1" ht="21.75" customHeight="1">
      <c r="A14" s="87">
        <f>emargement!A115</f>
        <v>0</v>
      </c>
      <c r="B14" s="44">
        <f>emargement!B113</f>
        <v>0</v>
      </c>
      <c r="C14" s="75" t="e">
        <f>emargement!#REF!</f>
        <v>#REF!</v>
      </c>
      <c r="D14" s="45">
        <f>emargement!D113</f>
        <v>0</v>
      </c>
      <c r="E14" s="82"/>
      <c r="F14" s="77">
        <f>IF(E14&lt;&gt;0,$D$5+1-E14,0)</f>
        <v>0</v>
      </c>
      <c r="G14" s="82"/>
      <c r="H14" s="77">
        <f>IF(G14&lt;&gt;0,$D$5+1-G14,0)</f>
        <v>0</v>
      </c>
      <c r="I14" s="77">
        <f>H14+F14</f>
        <v>0</v>
      </c>
      <c r="J14" s="78">
        <f>IF(I14&gt;0,RANK(I14,I$8:I$14),"")</f>
      </c>
    </row>
  </sheetData>
  <sheetProtection selectLockedCells="1" selectUnlockedCells="1"/>
  <mergeCells count="6">
    <mergeCell ref="C1:D1"/>
    <mergeCell ref="G1:H1"/>
    <mergeCell ref="C2:E2"/>
    <mergeCell ref="C3:D3"/>
    <mergeCell ref="E4:F4"/>
    <mergeCell ref="A6:G6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tabSelected="1" view="pageBreakPreview" zoomScaleSheetLayoutView="100" zoomScalePageLayoutView="0" workbookViewId="0" topLeftCell="A6">
      <selection activeCell="A7" sqref="A7:IV12"/>
    </sheetView>
  </sheetViews>
  <sheetFormatPr defaultColWidth="11.421875" defaultRowHeight="12.75"/>
  <cols>
    <col min="1" max="1" width="11.421875" style="46" customWidth="1"/>
    <col min="2" max="2" width="20.140625" style="46" customWidth="1"/>
    <col min="3" max="3" width="19.140625" style="46" customWidth="1"/>
    <col min="4" max="4" width="22.140625" style="46" customWidth="1"/>
    <col min="5" max="5" width="8.140625" style="46" customWidth="1"/>
    <col min="6" max="6" width="9.140625" style="46" customWidth="1"/>
    <col min="7" max="7" width="11.7109375" style="46" customWidth="1"/>
    <col min="8" max="8" width="9.140625" style="46" customWidth="1"/>
    <col min="9" max="9" width="13.8515625" style="46" customWidth="1"/>
    <col min="10" max="10" width="13.28125" style="46" customWidth="1"/>
    <col min="11" max="241" width="11.421875" style="46" customWidth="1"/>
  </cols>
  <sheetData>
    <row r="1" spans="1:10" s="89" customFormat="1" ht="19.5" customHeight="1">
      <c r="A1" s="47"/>
      <c r="B1" s="48" t="s">
        <v>133</v>
      </c>
      <c r="C1" s="150" t="s">
        <v>134</v>
      </c>
      <c r="D1" s="150"/>
      <c r="E1" s="49"/>
      <c r="F1" s="49" t="s">
        <v>135</v>
      </c>
      <c r="G1" s="150" t="s">
        <v>136</v>
      </c>
      <c r="H1" s="150"/>
      <c r="I1" s="47"/>
      <c r="J1" s="47"/>
    </row>
    <row r="2" spans="1:10" s="89" customFormat="1" ht="19.5" customHeight="1">
      <c r="A2" s="47"/>
      <c r="B2" s="48" t="s">
        <v>137</v>
      </c>
      <c r="C2" s="150" t="s">
        <v>11</v>
      </c>
      <c r="D2" s="150"/>
      <c r="E2" s="150"/>
      <c r="F2" s="50" t="s">
        <v>138</v>
      </c>
      <c r="G2" s="51">
        <v>42105</v>
      </c>
      <c r="H2" s="52"/>
      <c r="I2" s="53"/>
      <c r="J2" s="53"/>
    </row>
    <row r="3" spans="1:10" s="89" customFormat="1" ht="19.5" customHeight="1">
      <c r="A3" s="48" t="s">
        <v>139</v>
      </c>
      <c r="B3" s="55"/>
      <c r="C3" s="56" t="s">
        <v>53</v>
      </c>
      <c r="D3" s="55"/>
      <c r="E3" s="55"/>
      <c r="F3" s="47"/>
      <c r="G3" s="47"/>
      <c r="H3" s="47"/>
      <c r="I3" s="47"/>
      <c r="J3" s="47"/>
    </row>
    <row r="4" spans="1:10" s="89" customFormat="1" ht="19.5" customHeight="1">
      <c r="A4" s="48" t="s">
        <v>141</v>
      </c>
      <c r="B4" s="55"/>
      <c r="C4" s="57"/>
      <c r="D4" s="58"/>
      <c r="E4" s="151" t="s">
        <v>142</v>
      </c>
      <c r="F4" s="151"/>
      <c r="G4" s="60">
        <v>33</v>
      </c>
      <c r="H4" s="61"/>
      <c r="I4" s="61"/>
      <c r="J4" s="61"/>
    </row>
    <row r="5" spans="1:10" s="89" customFormat="1" ht="19.5" customHeight="1">
      <c r="A5" s="63" t="s">
        <v>143</v>
      </c>
      <c r="B5" s="47">
        <v>8</v>
      </c>
      <c r="C5" s="59" t="s">
        <v>144</v>
      </c>
      <c r="D5" s="55">
        <v>8</v>
      </c>
      <c r="E5" s="55"/>
      <c r="F5" s="47"/>
      <c r="G5" s="47"/>
      <c r="H5" s="47"/>
      <c r="I5" s="47"/>
      <c r="J5" s="47"/>
    </row>
    <row r="6" spans="1:10" ht="30">
      <c r="A6" s="152" t="s">
        <v>145</v>
      </c>
      <c r="B6" s="152"/>
      <c r="C6" s="152"/>
      <c r="D6" s="152"/>
      <c r="E6" s="152"/>
      <c r="F6" s="152"/>
      <c r="G6" s="152"/>
      <c r="H6" s="64"/>
      <c r="I6" s="65"/>
      <c r="J6" s="65"/>
    </row>
    <row r="7" spans="1:10" ht="18" customHeight="1">
      <c r="A7" s="67" t="s">
        <v>146</v>
      </c>
      <c r="B7" s="68" t="s">
        <v>147</v>
      </c>
      <c r="C7" s="69" t="s">
        <v>148</v>
      </c>
      <c r="D7" s="69" t="s">
        <v>149</v>
      </c>
      <c r="E7" s="69" t="s">
        <v>158</v>
      </c>
      <c r="F7" s="69" t="s">
        <v>151</v>
      </c>
      <c r="G7" s="70" t="s">
        <v>155</v>
      </c>
      <c r="H7" s="71" t="s">
        <v>151</v>
      </c>
      <c r="I7" s="69" t="s">
        <v>153</v>
      </c>
      <c r="J7" s="69" t="s">
        <v>154</v>
      </c>
    </row>
    <row r="8" spans="1:10" s="80" customFormat="1" ht="18" customHeight="1">
      <c r="A8" s="87">
        <f>emargement!A72</f>
        <v>49</v>
      </c>
      <c r="B8" s="44" t="str">
        <f>emargement!B72</f>
        <v>MASSAROTTO</v>
      </c>
      <c r="C8" s="75" t="str">
        <f>emargement!C72</f>
        <v>Enzo</v>
      </c>
      <c r="D8" s="88" t="str">
        <f>emargement!D72</f>
        <v>EVCCBergerac</v>
      </c>
      <c r="E8" s="76">
        <v>1</v>
      </c>
      <c r="F8" s="77">
        <f>IF(E8&lt;&gt;0,$D$5+1-E8,0)</f>
        <v>8</v>
      </c>
      <c r="G8" s="76">
        <v>1</v>
      </c>
      <c r="H8" s="77">
        <f>IF(G8&lt;&gt;0,$D$5+1-G8,0)</f>
        <v>8</v>
      </c>
      <c r="I8" s="77">
        <f>H8+F8</f>
        <v>16</v>
      </c>
      <c r="J8" s="78">
        <f>IF(I8&gt;0,RANK(I8,I$8:I$17),"")</f>
        <v>1</v>
      </c>
    </row>
    <row r="9" spans="1:10" s="80" customFormat="1" ht="18" customHeight="1">
      <c r="A9" s="87">
        <f>emargement!A68</f>
        <v>45</v>
      </c>
      <c r="B9" s="44" t="str">
        <f>emargement!B68</f>
        <v>BOISDON</v>
      </c>
      <c r="C9" s="75" t="str">
        <f>emargement!C68</f>
        <v>Mathis</v>
      </c>
      <c r="D9" s="88" t="str">
        <f>emargement!D68</f>
        <v>MérignacVC</v>
      </c>
      <c r="E9" s="82">
        <v>2</v>
      </c>
      <c r="F9" s="77">
        <f>IF(E9&lt;&gt;0,$D$5+1-E9,0)</f>
        <v>7</v>
      </c>
      <c r="G9" s="82">
        <v>2</v>
      </c>
      <c r="H9" s="77">
        <f>IF(G9&lt;&gt;0,$D$5+1-G9,0)</f>
        <v>7</v>
      </c>
      <c r="I9" s="77">
        <f>H9+F9</f>
        <v>14</v>
      </c>
      <c r="J9" s="78">
        <f>IF(I9&gt;0,RANK(I9,I$8:I$17),"")</f>
        <v>2</v>
      </c>
    </row>
    <row r="10" spans="1:10" s="80" customFormat="1" ht="18" customHeight="1">
      <c r="A10" s="87">
        <f>emargement!A75</f>
        <v>52</v>
      </c>
      <c r="B10" s="44" t="str">
        <f>emargement!B75</f>
        <v>DELAGE</v>
      </c>
      <c r="C10" s="75" t="str">
        <f>emargement!C75</f>
        <v>Clément</v>
      </c>
      <c r="D10" s="88" t="str">
        <f>emargement!D75</f>
        <v>CCAbzac</v>
      </c>
      <c r="E10" s="76">
        <v>6</v>
      </c>
      <c r="F10" s="77">
        <f>IF(E10&lt;&gt;0,$D$5+1-E10,0)</f>
        <v>3</v>
      </c>
      <c r="G10" s="76">
        <v>3</v>
      </c>
      <c r="H10" s="77">
        <f>IF(G10&lt;&gt;0,$D$5+1-G10,0)</f>
        <v>6</v>
      </c>
      <c r="I10" s="77">
        <f>H10+F10</f>
        <v>9</v>
      </c>
      <c r="J10" s="78">
        <f>IF(I10&gt;0,RANK(I10,I$8:I$17),"")</f>
        <v>3</v>
      </c>
    </row>
    <row r="11" spans="1:10" s="80" customFormat="1" ht="18" customHeight="1">
      <c r="A11" s="87">
        <f>emargement!A71</f>
        <v>48</v>
      </c>
      <c r="B11" s="44" t="str">
        <f>emargement!B71</f>
        <v>DOUCHET</v>
      </c>
      <c r="C11" s="75" t="str">
        <f>emargement!C71</f>
        <v>Mathéo</v>
      </c>
      <c r="D11" s="88" t="str">
        <f>emargement!D71</f>
        <v>ACMenesplet</v>
      </c>
      <c r="E11" s="76">
        <v>4</v>
      </c>
      <c r="F11" s="77">
        <f>IF(E11&lt;&gt;0,$D$5+1-E11,0)</f>
        <v>5</v>
      </c>
      <c r="G11" s="76">
        <v>6</v>
      </c>
      <c r="H11" s="77">
        <f>IF(G11&lt;&gt;0,$D$5+1-G11,0)</f>
        <v>3</v>
      </c>
      <c r="I11" s="77">
        <f>H11+F11</f>
        <v>8</v>
      </c>
      <c r="J11" s="78">
        <f>IF(I11&gt;0,RANK(I11,I$8:I$17),"")</f>
        <v>4</v>
      </c>
    </row>
    <row r="12" spans="1:10" s="80" customFormat="1" ht="18" customHeight="1">
      <c r="A12" s="87">
        <f>emargement!A70</f>
        <v>47</v>
      </c>
      <c r="B12" s="44" t="str">
        <f>emargement!B70</f>
        <v>LASSUS</v>
      </c>
      <c r="C12" s="75" t="str">
        <f>emargement!C70</f>
        <v>Simon</v>
      </c>
      <c r="D12" s="88" t="str">
        <f>emargement!D70</f>
        <v>CSCasteljaloux</v>
      </c>
      <c r="E12" s="76">
        <v>3</v>
      </c>
      <c r="F12" s="77">
        <f>IF(E12&lt;&gt;0,$D$5+1-E12,0)</f>
        <v>6</v>
      </c>
      <c r="G12" s="76">
        <v>7</v>
      </c>
      <c r="H12" s="77">
        <f>IF(G12&lt;&gt;0,$D$5+1-G12,0)</f>
        <v>2</v>
      </c>
      <c r="I12" s="77">
        <f>H12+F12</f>
        <v>8</v>
      </c>
      <c r="J12" s="78">
        <v>5</v>
      </c>
    </row>
    <row r="13" spans="1:10" s="80" customFormat="1" ht="18" customHeight="1">
      <c r="A13" s="87">
        <f>emargement!A74</f>
        <v>51</v>
      </c>
      <c r="B13" s="44" t="str">
        <f>emargement!B74</f>
        <v>VILLAR</v>
      </c>
      <c r="C13" s="75" t="str">
        <f>emargement!C74</f>
        <v>Antoine</v>
      </c>
      <c r="D13" s="88" t="str">
        <f>emargement!D74</f>
        <v>VCPLangon</v>
      </c>
      <c r="E13" s="76">
        <v>7</v>
      </c>
      <c r="F13" s="77">
        <f>IF(E13&lt;&gt;0,$D$5+1-E13,0)</f>
        <v>2</v>
      </c>
      <c r="G13" s="76">
        <v>4</v>
      </c>
      <c r="H13" s="77">
        <f>IF(G13&lt;&gt;0,$D$5+1-G13,0)</f>
        <v>5</v>
      </c>
      <c r="I13" s="77">
        <f>H13+F13</f>
        <v>7</v>
      </c>
      <c r="J13" s="78">
        <f>IF(I13&gt;0,RANK(I13,I$8:I$17),"")</f>
        <v>6</v>
      </c>
    </row>
    <row r="14" spans="1:10" ht="18" customHeight="1">
      <c r="A14" s="87">
        <f>emargement!A73</f>
        <v>50</v>
      </c>
      <c r="B14" s="44" t="str">
        <f>emargement!B73</f>
        <v>LUCAT</v>
      </c>
      <c r="C14" s="75" t="str">
        <f>emargement!C73</f>
        <v>Noa</v>
      </c>
      <c r="D14" s="88" t="str">
        <f>emargement!D73</f>
        <v>VCPLangon</v>
      </c>
      <c r="E14" s="82">
        <v>8</v>
      </c>
      <c r="F14" s="77">
        <f>IF(E14&lt;&gt;0,$D$5+1-E14,0)</f>
        <v>1</v>
      </c>
      <c r="G14" s="82">
        <v>5</v>
      </c>
      <c r="H14" s="77">
        <f>IF(G14&lt;&gt;0,$D$5+1-G14,0)</f>
        <v>4</v>
      </c>
      <c r="I14" s="77">
        <f>H14+F14</f>
        <v>5</v>
      </c>
      <c r="J14" s="78">
        <f>IF(I14&gt;0,RANK(I14,I$8:I$17),"")</f>
        <v>7</v>
      </c>
    </row>
    <row r="15" spans="1:10" ht="18" customHeight="1">
      <c r="A15" s="87">
        <f>emargement!A76</f>
        <v>53</v>
      </c>
      <c r="B15" s="44" t="str">
        <f>emargement!B76</f>
        <v>LE NAOUR</v>
      </c>
      <c r="C15" s="75" t="str">
        <f>emargement!C76</f>
        <v>Maxime</v>
      </c>
      <c r="D15" s="88" t="str">
        <f>emargement!D76</f>
        <v>CCMarmande-47</v>
      </c>
      <c r="E15" s="82">
        <v>5</v>
      </c>
      <c r="F15" s="77">
        <f>IF(E15&lt;&gt;0,$D$5+1-E15,0)</f>
        <v>4</v>
      </c>
      <c r="G15" s="82">
        <v>8</v>
      </c>
      <c r="H15" s="77">
        <f>IF(G15&lt;&gt;0,$D$5+1-G15,0)</f>
        <v>1</v>
      </c>
      <c r="I15" s="77">
        <f>H15+F15</f>
        <v>5</v>
      </c>
      <c r="J15" s="78">
        <v>8</v>
      </c>
    </row>
    <row r="16" spans="1:10" ht="18" customHeight="1">
      <c r="A16" s="87">
        <f>emargement!A77</f>
        <v>54</v>
      </c>
      <c r="B16" s="44">
        <f>emargement!B77</f>
        <v>0</v>
      </c>
      <c r="C16" s="75">
        <f>emargement!C77</f>
        <v>0</v>
      </c>
      <c r="D16" s="88">
        <f>emargement!D77</f>
        <v>0</v>
      </c>
      <c r="E16" s="82"/>
      <c r="F16" s="77">
        <f>IF(E16&lt;&gt;0,$D$5+1-E16,0)</f>
        <v>0</v>
      </c>
      <c r="G16" s="82"/>
      <c r="H16" s="77">
        <f>IF(G16&lt;&gt;0,$D$5+1-G16,0)</f>
        <v>0</v>
      </c>
      <c r="I16" s="77">
        <f>H16+F16</f>
        <v>0</v>
      </c>
      <c r="J16" s="78">
        <f>IF(I16&gt;0,RANK(I16,I$8:I$17),"")</f>
      </c>
    </row>
    <row r="17" spans="1:10" s="80" customFormat="1" ht="18" customHeight="1">
      <c r="A17" s="87">
        <f>emargement!A78</f>
        <v>55</v>
      </c>
      <c r="B17" s="44">
        <f>emargement!B78</f>
        <v>0</v>
      </c>
      <c r="C17" s="75">
        <f>emargement!C78</f>
        <v>0</v>
      </c>
      <c r="D17" s="88">
        <f>emargement!D78</f>
        <v>0</v>
      </c>
      <c r="E17" s="82"/>
      <c r="F17" s="77">
        <f>IF(E17&lt;&gt;0,$D$5+1-E17,0)</f>
        <v>0</v>
      </c>
      <c r="G17" s="82"/>
      <c r="H17" s="77">
        <f>IF(G17&lt;&gt;0,$D$5+1-G17,0)</f>
        <v>0</v>
      </c>
      <c r="I17" s="77">
        <f>H17+F17</f>
        <v>0</v>
      </c>
      <c r="J17" s="78">
        <f>IF(I17&gt;0,RANK(I17,I$8:I$17),"")</f>
      </c>
    </row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</sheetData>
  <sheetProtection selectLockedCells="1" selectUnlockedCells="1"/>
  <mergeCells count="5">
    <mergeCell ref="C1:D1"/>
    <mergeCell ref="G1:H1"/>
    <mergeCell ref="C2:E2"/>
    <mergeCell ref="E4:F4"/>
    <mergeCell ref="A6:G6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SheetLayoutView="100" zoomScalePageLayoutView="0" workbookViewId="0" topLeftCell="A6">
      <selection activeCell="A7" sqref="A7:IV12"/>
    </sheetView>
  </sheetViews>
  <sheetFormatPr defaultColWidth="11.421875" defaultRowHeight="12.75"/>
  <cols>
    <col min="1" max="1" width="11.421875" style="46" customWidth="1"/>
    <col min="2" max="2" width="22.7109375" style="46" customWidth="1"/>
    <col min="3" max="3" width="16.00390625" style="46" customWidth="1"/>
    <col min="4" max="4" width="25.00390625" style="46" customWidth="1"/>
    <col min="5" max="5" width="9.421875" style="46" customWidth="1"/>
    <col min="6" max="6" width="9.140625" style="46" customWidth="1"/>
    <col min="7" max="7" width="11.7109375" style="46" customWidth="1"/>
    <col min="8" max="8" width="9.140625" style="46" customWidth="1"/>
    <col min="9" max="10" width="13.8515625" style="46" customWidth="1"/>
    <col min="11" max="241" width="11.421875" style="46" customWidth="1"/>
  </cols>
  <sheetData>
    <row r="1" spans="1:10" s="89" customFormat="1" ht="19.5" customHeight="1">
      <c r="A1" s="47"/>
      <c r="B1" s="48" t="s">
        <v>133</v>
      </c>
      <c r="C1" s="150" t="s">
        <v>134</v>
      </c>
      <c r="D1" s="150"/>
      <c r="E1" s="49"/>
      <c r="F1" s="49" t="s">
        <v>135</v>
      </c>
      <c r="G1" s="150" t="s">
        <v>136</v>
      </c>
      <c r="H1" s="150"/>
      <c r="I1" s="47"/>
      <c r="J1" s="47"/>
    </row>
    <row r="2" spans="1:10" s="89" customFormat="1" ht="19.5" customHeight="1">
      <c r="A2" s="47"/>
      <c r="B2" s="48" t="s">
        <v>137</v>
      </c>
      <c r="C2" s="150" t="s">
        <v>11</v>
      </c>
      <c r="D2" s="150"/>
      <c r="E2" s="150"/>
      <c r="F2" s="50" t="s">
        <v>138</v>
      </c>
      <c r="G2" s="51">
        <v>42469</v>
      </c>
      <c r="H2" s="52"/>
      <c r="I2" s="53"/>
      <c r="J2" s="53"/>
    </row>
    <row r="3" spans="1:10" s="89" customFormat="1" ht="19.5" customHeight="1">
      <c r="A3" s="48" t="s">
        <v>139</v>
      </c>
      <c r="B3" s="55"/>
      <c r="C3" s="56" t="s">
        <v>69</v>
      </c>
      <c r="D3" s="55"/>
      <c r="E3" s="55"/>
      <c r="F3" s="47"/>
      <c r="G3" s="47"/>
      <c r="H3" s="47"/>
      <c r="I3" s="47"/>
      <c r="J3" s="47"/>
    </row>
    <row r="4" spans="1:10" s="89" customFormat="1" ht="19.5" customHeight="1">
      <c r="A4" s="48" t="s">
        <v>141</v>
      </c>
      <c r="B4" s="55"/>
      <c r="C4" s="57"/>
      <c r="D4" s="58"/>
      <c r="E4" s="151" t="s">
        <v>142</v>
      </c>
      <c r="F4" s="151"/>
      <c r="G4" s="60">
        <v>33</v>
      </c>
      <c r="H4" s="61"/>
      <c r="I4" s="61"/>
      <c r="J4" s="61"/>
    </row>
    <row r="5" spans="1:10" s="89" customFormat="1" ht="19.5" customHeight="1">
      <c r="A5" s="63" t="s">
        <v>143</v>
      </c>
      <c r="B5" s="47">
        <v>14</v>
      </c>
      <c r="C5" s="59" t="s">
        <v>144</v>
      </c>
      <c r="D5" s="55">
        <v>14</v>
      </c>
      <c r="E5" s="55"/>
      <c r="F5" s="47"/>
      <c r="G5" s="47"/>
      <c r="H5" s="47"/>
      <c r="I5" s="47"/>
      <c r="J5" s="47"/>
    </row>
    <row r="6" spans="1:10" ht="26.25" customHeight="1">
      <c r="A6" s="152" t="s">
        <v>145</v>
      </c>
      <c r="B6" s="152"/>
      <c r="C6" s="152"/>
      <c r="D6" s="152"/>
      <c r="E6" s="152"/>
      <c r="F6" s="152"/>
      <c r="G6" s="152"/>
      <c r="H6" s="64"/>
      <c r="I6" s="65"/>
      <c r="J6" s="65"/>
    </row>
    <row r="7" spans="1:10" ht="18" customHeight="1">
      <c r="A7" s="67" t="s">
        <v>146</v>
      </c>
      <c r="B7" s="68" t="s">
        <v>147</v>
      </c>
      <c r="C7" s="69" t="s">
        <v>148</v>
      </c>
      <c r="D7" s="69" t="s">
        <v>149</v>
      </c>
      <c r="E7" s="69" t="s">
        <v>158</v>
      </c>
      <c r="F7" s="69" t="s">
        <v>151</v>
      </c>
      <c r="G7" s="70" t="s">
        <v>155</v>
      </c>
      <c r="H7" s="71" t="s">
        <v>151</v>
      </c>
      <c r="I7" s="69" t="s">
        <v>153</v>
      </c>
      <c r="J7" s="69" t="s">
        <v>154</v>
      </c>
    </row>
    <row r="8" spans="1:10" s="80" customFormat="1" ht="18" customHeight="1">
      <c r="A8" s="87">
        <f>emargement!A97</f>
        <v>70</v>
      </c>
      <c r="B8" s="87" t="str">
        <f>emargement!B97</f>
        <v>RENAUX</v>
      </c>
      <c r="C8" s="87" t="str">
        <f>emargement!C97</f>
        <v>Clémént</v>
      </c>
      <c r="D8" s="87" t="str">
        <f>emargement!D97</f>
        <v>VCPLangon</v>
      </c>
      <c r="E8" s="76">
        <v>2</v>
      </c>
      <c r="F8" s="77">
        <f>IF(E8&lt;&gt;0,$D$5+1-E8,0)</f>
        <v>13</v>
      </c>
      <c r="G8" s="76">
        <v>1</v>
      </c>
      <c r="H8" s="77">
        <f>IF(G8&lt;&gt;0,$D$5+1-G8,0)</f>
        <v>14</v>
      </c>
      <c r="I8" s="77">
        <f>H8+F8</f>
        <v>27</v>
      </c>
      <c r="J8" s="78">
        <f>IF(I8&gt;0,RANK(I8,I$8:I$24),"")</f>
        <v>1</v>
      </c>
    </row>
    <row r="9" spans="1:10" s="80" customFormat="1" ht="18" customHeight="1">
      <c r="A9" s="87">
        <f>emargement!A84</f>
        <v>57</v>
      </c>
      <c r="B9" s="87" t="str">
        <f>emargement!B84</f>
        <v>BANEY</v>
      </c>
      <c r="C9" s="87" t="str">
        <f>emargement!C84</f>
        <v>Mathéo</v>
      </c>
      <c r="D9" s="87" t="str">
        <f>emargement!D84</f>
        <v>UCMontpon</v>
      </c>
      <c r="E9" s="81">
        <v>1</v>
      </c>
      <c r="F9" s="77">
        <f>IF(E9&lt;&gt;0,$D$5+1-E9,0)</f>
        <v>14</v>
      </c>
      <c r="G9" s="81">
        <v>3</v>
      </c>
      <c r="H9" s="77">
        <f>IF(G9&lt;&gt;0,$D$5+1-G9,0)</f>
        <v>12</v>
      </c>
      <c r="I9" s="77">
        <f>H9+F9</f>
        <v>26</v>
      </c>
      <c r="J9" s="78">
        <f>IF(I9&gt;0,RANK(I9,I$8:I$24),"")</f>
        <v>2</v>
      </c>
    </row>
    <row r="10" spans="1:10" s="80" customFormat="1" ht="18" customHeight="1">
      <c r="A10" s="87">
        <f>emargement!A86</f>
        <v>59</v>
      </c>
      <c r="B10" s="87" t="str">
        <f>emargement!B86</f>
        <v>Français</v>
      </c>
      <c r="C10" s="87" t="str">
        <f>emargement!C86</f>
        <v>Mattis</v>
      </c>
      <c r="D10" s="87" t="str">
        <f>emargement!D86</f>
        <v>CCAbzac</v>
      </c>
      <c r="E10" s="76">
        <v>4</v>
      </c>
      <c r="F10" s="77">
        <f>IF(E10&lt;&gt;0,$D$5+1-E10,0)</f>
        <v>11</v>
      </c>
      <c r="G10" s="76">
        <v>4</v>
      </c>
      <c r="H10" s="77">
        <f>IF(G10&lt;&gt;0,$D$5+1-G10,0)</f>
        <v>11</v>
      </c>
      <c r="I10" s="77">
        <f>H10+F10</f>
        <v>22</v>
      </c>
      <c r="J10" s="78">
        <f>IF(I10&gt;0,RANK(I10,I$8:I$24),"")</f>
        <v>3</v>
      </c>
    </row>
    <row r="11" spans="1:10" s="80" customFormat="1" ht="18.75" customHeight="1">
      <c r="A11" s="87">
        <f>emargement!A99</f>
        <v>72</v>
      </c>
      <c r="B11" s="87" t="str">
        <f>emargement!B99</f>
        <v>DELACOUX Mungroo</v>
      </c>
      <c r="C11" s="87" t="str">
        <f>emargement!C99</f>
        <v>Mayann</v>
      </c>
      <c r="D11" s="87" t="str">
        <f>emargement!D99</f>
        <v>UCGradignan</v>
      </c>
      <c r="E11" s="82">
        <v>3</v>
      </c>
      <c r="F11" s="77">
        <f>IF(E11&lt;&gt;0,$D$5+1-E11,0)</f>
        <v>12</v>
      </c>
      <c r="G11" s="82">
        <v>5</v>
      </c>
      <c r="H11" s="77">
        <f>IF(G11&lt;&gt;0,$D$5+1-G11,0)</f>
        <v>10</v>
      </c>
      <c r="I11" s="77">
        <f>H11+F11</f>
        <v>22</v>
      </c>
      <c r="J11" s="78">
        <v>4</v>
      </c>
    </row>
    <row r="12" spans="1:10" s="80" customFormat="1" ht="18" customHeight="1">
      <c r="A12" s="87">
        <f>emargement!A96</f>
        <v>69</v>
      </c>
      <c r="B12" s="87" t="str">
        <f>emargement!B96</f>
        <v>GABAS</v>
      </c>
      <c r="C12" s="87" t="str">
        <f>emargement!C96</f>
        <v>Joan</v>
      </c>
      <c r="D12" s="87" t="str">
        <f>emargement!D96</f>
        <v>USRauzan</v>
      </c>
      <c r="E12" s="82">
        <v>5</v>
      </c>
      <c r="F12" s="77">
        <f>IF(E12&lt;&gt;0,$D$5+1-E12,0)</f>
        <v>10</v>
      </c>
      <c r="G12" s="82">
        <v>6</v>
      </c>
      <c r="H12" s="77">
        <f>IF(G12&lt;&gt;0,$D$5+1-G12,0)</f>
        <v>9</v>
      </c>
      <c r="I12" s="77">
        <f>H12+F12</f>
        <v>19</v>
      </c>
      <c r="J12" s="78">
        <f>IF(I12&gt;0,RANK(I12,I$8:I$24),"")</f>
        <v>5</v>
      </c>
    </row>
    <row r="13" spans="1:10" s="80" customFormat="1" ht="18" customHeight="1">
      <c r="A13" s="87">
        <f>emargement!A98</f>
        <v>71</v>
      </c>
      <c r="B13" s="87" t="str">
        <f>emargement!B98</f>
        <v>CAPDAREST</v>
      </c>
      <c r="C13" s="87" t="str">
        <f>emargement!C98</f>
        <v>Raphaël</v>
      </c>
      <c r="D13" s="87" t="str">
        <f>emargement!D98</f>
        <v>VCPLangon</v>
      </c>
      <c r="E13" s="76">
        <v>6</v>
      </c>
      <c r="F13" s="77">
        <f>IF(E13&lt;&gt;0,$D$5+1-E13,0)</f>
        <v>9</v>
      </c>
      <c r="G13" s="76">
        <v>7</v>
      </c>
      <c r="H13" s="77">
        <f>IF(G13&lt;&gt;0,$D$5+1-G13,0)</f>
        <v>8</v>
      </c>
      <c r="I13" s="77">
        <f>H13+F13</f>
        <v>17</v>
      </c>
      <c r="J13" s="78">
        <f>IF(I13&gt;0,RANK(I13,I$8:I$24),"")</f>
        <v>6</v>
      </c>
    </row>
    <row r="14" spans="1:10" s="80" customFormat="1" ht="18" customHeight="1">
      <c r="A14" s="87">
        <f>emargement!A88</f>
        <v>61</v>
      </c>
      <c r="B14" s="87" t="str">
        <f>emargement!B88</f>
        <v>PERRIER</v>
      </c>
      <c r="C14" s="87" t="str">
        <f>emargement!C88</f>
        <v>Enzo</v>
      </c>
      <c r="D14" s="87" t="str">
        <f>emargement!D88</f>
        <v>CCPérigueux Dordogne</v>
      </c>
      <c r="E14" s="76">
        <v>13</v>
      </c>
      <c r="F14" s="77">
        <f>IF(E14&lt;&gt;0,$D$5+1-E14,0)</f>
        <v>2</v>
      </c>
      <c r="G14" s="76">
        <v>2</v>
      </c>
      <c r="H14" s="77">
        <f>IF(G14&lt;&gt;0,$D$5+1-G14,0)</f>
        <v>13</v>
      </c>
      <c r="I14" s="77">
        <f>H14+F14</f>
        <v>15</v>
      </c>
      <c r="J14" s="78">
        <f>IF(I14&gt;0,RANK(I14,I$8:I$24),"")</f>
        <v>7</v>
      </c>
    </row>
    <row r="15" spans="1:10" s="80" customFormat="1" ht="18" customHeight="1">
      <c r="A15" s="87">
        <f>emargement!A87</f>
        <v>60</v>
      </c>
      <c r="B15" s="87" t="str">
        <f>emargement!B87</f>
        <v>LADOUR-PENTECOTE</v>
      </c>
      <c r="C15" s="87" t="str">
        <f>emargement!C87</f>
        <v>Maxence</v>
      </c>
      <c r="D15" s="87" t="str">
        <f>emargement!D87</f>
        <v>CCPérigueux Dordogne</v>
      </c>
      <c r="E15" s="76">
        <v>8</v>
      </c>
      <c r="F15" s="77">
        <f>IF(E15&lt;&gt;0,$D$5+1-E15,0)</f>
        <v>7</v>
      </c>
      <c r="G15" s="76">
        <v>8</v>
      </c>
      <c r="H15" s="77">
        <f>IF(G15&lt;&gt;0,$D$5+1-G15,0)</f>
        <v>7</v>
      </c>
      <c r="I15" s="77">
        <f>H15+F15</f>
        <v>14</v>
      </c>
      <c r="J15" s="78">
        <f>IF(I15&gt;0,RANK(I15,I$8:I$24),"")</f>
        <v>8</v>
      </c>
    </row>
    <row r="16" spans="1:10" s="80" customFormat="1" ht="18" customHeight="1">
      <c r="A16" s="87">
        <f>emargement!A93</f>
        <v>66</v>
      </c>
      <c r="B16" s="87" t="str">
        <f>emargement!B93</f>
        <v>CELERIER</v>
      </c>
      <c r="C16" s="87" t="str">
        <f>emargement!C93</f>
        <v>Gaétan</v>
      </c>
      <c r="D16" s="87" t="str">
        <f>emargement!D93</f>
        <v>ACMenesplet</v>
      </c>
      <c r="E16" s="82">
        <v>7</v>
      </c>
      <c r="F16" s="77">
        <f>IF(E16&lt;&gt;0,$D$5+1-E16,0)</f>
        <v>8</v>
      </c>
      <c r="G16" s="82">
        <v>9</v>
      </c>
      <c r="H16" s="77">
        <f>IF(G16&lt;&gt;0,$D$5+1-G16,0)</f>
        <v>6</v>
      </c>
      <c r="I16" s="77">
        <f>H16+F16</f>
        <v>14</v>
      </c>
      <c r="J16" s="78">
        <v>9</v>
      </c>
    </row>
    <row r="17" spans="1:10" s="80" customFormat="1" ht="18" customHeight="1">
      <c r="A17" s="87">
        <f>emargement!A89</f>
        <v>62</v>
      </c>
      <c r="B17" s="87" t="str">
        <f>emargement!B89</f>
        <v>DEZERABLE</v>
      </c>
      <c r="C17" s="87" t="str">
        <f>emargement!C89</f>
        <v>Louis</v>
      </c>
      <c r="D17" s="87" t="str">
        <f>emargement!D89</f>
        <v>MérignacVC</v>
      </c>
      <c r="E17" s="82">
        <v>11</v>
      </c>
      <c r="F17" s="77">
        <f>IF(E17&lt;&gt;0,$D$5+1-E17,0)</f>
        <v>4</v>
      </c>
      <c r="G17" s="82">
        <v>10</v>
      </c>
      <c r="H17" s="77">
        <f>IF(G17&lt;&gt;0,$D$5+1-G17,0)</f>
        <v>5</v>
      </c>
      <c r="I17" s="77">
        <f>H17+F17</f>
        <v>9</v>
      </c>
      <c r="J17" s="78">
        <f>IF(I17&gt;0,RANK(I17,I$8:I$24),"")</f>
        <v>10</v>
      </c>
    </row>
    <row r="18" spans="1:10" s="80" customFormat="1" ht="18" customHeight="1">
      <c r="A18" s="87">
        <f>emargement!A92</f>
        <v>65</v>
      </c>
      <c r="B18" s="87" t="str">
        <f>emargement!B92</f>
        <v>ROUSSEL </v>
      </c>
      <c r="C18" s="87" t="str">
        <f>emargement!C92</f>
        <v>Adonis</v>
      </c>
      <c r="D18" s="87" t="str">
        <f>emargement!D92</f>
        <v>ASLe Passage</v>
      </c>
      <c r="E18" s="76">
        <v>10</v>
      </c>
      <c r="F18" s="77">
        <f>IF(E18&lt;&gt;0,$D$5+1-E18,0)</f>
        <v>5</v>
      </c>
      <c r="G18" s="76">
        <v>11</v>
      </c>
      <c r="H18" s="77">
        <f>IF(G18&lt;&gt;0,$D$5+1-G18,0)</f>
        <v>4</v>
      </c>
      <c r="I18" s="77">
        <f>H18+F18</f>
        <v>9</v>
      </c>
      <c r="J18" s="78">
        <v>11</v>
      </c>
    </row>
    <row r="19" spans="1:10" s="80" customFormat="1" ht="18" customHeight="1">
      <c r="A19" s="87">
        <f>emargement!A90</f>
        <v>63</v>
      </c>
      <c r="B19" s="87" t="str">
        <f>emargement!B90</f>
        <v>MAROSTICA</v>
      </c>
      <c r="C19" s="87" t="str">
        <f>emargement!C90</f>
        <v>Lucas</v>
      </c>
      <c r="D19" s="87" t="str">
        <f>emargement!D90</f>
        <v>ASLe Passage</v>
      </c>
      <c r="E19" s="76">
        <v>9</v>
      </c>
      <c r="F19" s="77">
        <f>IF(E19&lt;&gt;0,$D$5+1-E19,0)</f>
        <v>6</v>
      </c>
      <c r="G19" s="76">
        <v>14</v>
      </c>
      <c r="H19" s="77">
        <f>IF(G19&lt;&gt;0,$D$5+1-G19,0)</f>
        <v>1</v>
      </c>
      <c r="I19" s="77">
        <f>H19+F19</f>
        <v>7</v>
      </c>
      <c r="J19" s="78">
        <f>IF(I19&gt;0,RANK(I19,I$8:I$24),"")</f>
        <v>12</v>
      </c>
    </row>
    <row r="20" spans="1:10" s="80" customFormat="1" ht="18" customHeight="1">
      <c r="A20" s="87">
        <f>emargement!A95</f>
        <v>68</v>
      </c>
      <c r="B20" s="87" t="str">
        <f>emargement!B95</f>
        <v>JOSEPH</v>
      </c>
      <c r="C20" s="87" t="str">
        <f>emargement!C95</f>
        <v>Mathéo</v>
      </c>
      <c r="D20" s="87" t="str">
        <f>emargement!D95</f>
        <v>JSAstérienne</v>
      </c>
      <c r="E20" s="76">
        <v>12</v>
      </c>
      <c r="F20" s="77">
        <f>IF(E20&lt;&gt;0,$D$5+1-E20,0)</f>
        <v>3</v>
      </c>
      <c r="G20" s="76">
        <v>12</v>
      </c>
      <c r="H20" s="77">
        <f>IF(G20&lt;&gt;0,$D$5+1-G20,0)</f>
        <v>3</v>
      </c>
      <c r="I20" s="77">
        <f>H20+F20</f>
        <v>6</v>
      </c>
      <c r="J20" s="78">
        <f>IF(I20&gt;0,RANK(I20,I$8:I$24),"")</f>
        <v>13</v>
      </c>
    </row>
    <row r="21" spans="1:10" s="80" customFormat="1" ht="18" customHeight="1">
      <c r="A21" s="87">
        <f>emargement!A94</f>
        <v>67</v>
      </c>
      <c r="B21" s="87" t="str">
        <f>emargement!B94</f>
        <v>JACQUES</v>
      </c>
      <c r="C21" s="87" t="str">
        <f>emargement!C94</f>
        <v>Ethan</v>
      </c>
      <c r="D21" s="87" t="str">
        <f>emargement!D94</f>
        <v>ACMenesplet</v>
      </c>
      <c r="E21" s="76">
        <v>14</v>
      </c>
      <c r="F21" s="77">
        <f>IF(E21&lt;&gt;0,$D$5+1-E21,0)</f>
        <v>1</v>
      </c>
      <c r="G21" s="76">
        <v>13</v>
      </c>
      <c r="H21" s="77">
        <f>IF(G21&lt;&gt;0,$D$5+1-G21,0)</f>
        <v>2</v>
      </c>
      <c r="I21" s="77">
        <f>H21+F21</f>
        <v>3</v>
      </c>
      <c r="J21" s="78">
        <f>IF(I21&gt;0,RANK(I21,I$8:I$24),"")</f>
        <v>14</v>
      </c>
    </row>
    <row r="22" spans="1:10" s="80" customFormat="1" ht="18" customHeight="1">
      <c r="A22" s="87"/>
      <c r="B22" s="87"/>
      <c r="C22" s="87"/>
      <c r="D22" s="87"/>
      <c r="E22" s="76"/>
      <c r="F22" s="77"/>
      <c r="G22" s="76"/>
      <c r="H22" s="77"/>
      <c r="I22" s="77"/>
      <c r="J22" s="78"/>
    </row>
    <row r="23" spans="1:10" s="80" customFormat="1" ht="18" customHeight="1">
      <c r="A23" s="87">
        <f>emargement!A101</f>
        <v>74</v>
      </c>
      <c r="B23" s="87">
        <f>emargement!B101</f>
        <v>0</v>
      </c>
      <c r="C23" s="87">
        <f>emargement!C101</f>
        <v>0</v>
      </c>
      <c r="D23" s="87">
        <f>emargement!D101</f>
        <v>0</v>
      </c>
      <c r="E23" s="76"/>
      <c r="F23" s="77">
        <f>IF(E23&lt;&gt;0,$D$5+1-E23,0)</f>
        <v>0</v>
      </c>
      <c r="G23" s="76"/>
      <c r="H23" s="77">
        <f>IF(G23&lt;&gt;0,$D$5+1-G23,0)</f>
        <v>0</v>
      </c>
      <c r="I23" s="77">
        <f>H23+F23</f>
        <v>0</v>
      </c>
      <c r="J23" s="78">
        <f>IF(I23&gt;0,RANK(I23,I$8:I$24),"")</f>
      </c>
    </row>
    <row r="24" spans="1:10" s="80" customFormat="1" ht="18" customHeight="1">
      <c r="A24" s="87">
        <f>emargement!A102</f>
        <v>75</v>
      </c>
      <c r="B24" s="87">
        <f>emargement!B102</f>
        <v>0</v>
      </c>
      <c r="C24" s="87">
        <f>emargement!C102</f>
        <v>0</v>
      </c>
      <c r="D24" s="87">
        <f>emargement!D102</f>
        <v>0</v>
      </c>
      <c r="E24" s="76"/>
      <c r="F24" s="77">
        <f>IF(E24&lt;&gt;0,$D$5+1-E24,0)</f>
        <v>0</v>
      </c>
      <c r="G24" s="76"/>
      <c r="H24" s="77">
        <f>IF(G24&lt;&gt;0,$D$5+1-G24,0)</f>
        <v>0</v>
      </c>
      <c r="I24" s="77">
        <f>H24+F24</f>
        <v>0</v>
      </c>
      <c r="J24" s="78">
        <f>IF(I24&gt;0,RANK(I24,I$8:I$24),"")</f>
      </c>
    </row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</sheetData>
  <sheetProtection selectLockedCells="1" selectUnlockedCells="1"/>
  <mergeCells count="5">
    <mergeCell ref="C1:D1"/>
    <mergeCell ref="G1:H1"/>
    <mergeCell ref="C2:E2"/>
    <mergeCell ref="E4:F4"/>
    <mergeCell ref="A6:G6"/>
  </mergeCells>
  <printOptions/>
  <pageMargins left="0.19652777777777777" right="0.19652777777777777" top="0.9840277777777777" bottom="0.9840277777777777" header="0.5118055555555555" footer="0.5118055555555555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SheetLayoutView="100" zoomScalePageLayoutView="0" workbookViewId="0" topLeftCell="A6">
      <selection activeCell="A7" sqref="A7:IV12"/>
    </sheetView>
  </sheetViews>
  <sheetFormatPr defaultColWidth="11.421875" defaultRowHeight="12.75"/>
  <cols>
    <col min="1" max="1" width="11.421875" style="46" customWidth="1"/>
    <col min="2" max="2" width="21.57421875" style="46" customWidth="1"/>
    <col min="3" max="3" width="14.7109375" style="46" customWidth="1"/>
    <col min="4" max="4" width="27.8515625" style="46" customWidth="1"/>
    <col min="5" max="5" width="12.421875" style="160" customWidth="1"/>
    <col min="6" max="6" width="9.140625" style="46" customWidth="1"/>
    <col min="7" max="7" width="11.7109375" style="160" customWidth="1"/>
    <col min="8" max="8" width="9.140625" style="46" customWidth="1"/>
    <col min="9" max="9" width="13.8515625" style="46" customWidth="1"/>
    <col min="10" max="10" width="14.57421875" style="46" customWidth="1"/>
    <col min="11" max="241" width="11.421875" style="46" customWidth="1"/>
  </cols>
  <sheetData>
    <row r="1" spans="1:10" s="89" customFormat="1" ht="19.5" customHeight="1">
      <c r="A1" s="47"/>
      <c r="B1" s="48" t="s">
        <v>133</v>
      </c>
      <c r="C1" s="150" t="s">
        <v>134</v>
      </c>
      <c r="D1" s="150"/>
      <c r="E1" s="63"/>
      <c r="F1" s="49" t="s">
        <v>135</v>
      </c>
      <c r="G1" s="150" t="s">
        <v>136</v>
      </c>
      <c r="H1" s="150"/>
      <c r="I1" s="47"/>
      <c r="J1" s="47"/>
    </row>
    <row r="2" spans="1:10" s="89" customFormat="1" ht="19.5" customHeight="1">
      <c r="A2" s="47"/>
      <c r="B2" s="48" t="s">
        <v>137</v>
      </c>
      <c r="C2" s="150" t="s">
        <v>11</v>
      </c>
      <c r="D2" s="150"/>
      <c r="E2" s="150"/>
      <c r="F2" s="50" t="s">
        <v>138</v>
      </c>
      <c r="G2" s="161">
        <v>42469</v>
      </c>
      <c r="H2" s="52"/>
      <c r="I2" s="53"/>
      <c r="J2" s="53"/>
    </row>
    <row r="3" spans="1:10" s="89" customFormat="1" ht="19.5" customHeight="1">
      <c r="A3" s="48" t="s">
        <v>139</v>
      </c>
      <c r="B3" s="55"/>
      <c r="C3" s="153" t="s">
        <v>95</v>
      </c>
      <c r="D3" s="153"/>
      <c r="E3" s="156"/>
      <c r="F3" s="47"/>
      <c r="G3" s="163"/>
      <c r="H3" s="47"/>
      <c r="I3" s="47"/>
      <c r="J3" s="47"/>
    </row>
    <row r="4" spans="1:10" s="89" customFormat="1" ht="19.5" customHeight="1">
      <c r="A4" s="48" t="s">
        <v>141</v>
      </c>
      <c r="B4" s="55"/>
      <c r="C4" s="57"/>
      <c r="D4" s="58"/>
      <c r="E4" s="151" t="s">
        <v>142</v>
      </c>
      <c r="F4" s="151"/>
      <c r="G4" s="162">
        <v>33</v>
      </c>
      <c r="H4" s="61"/>
      <c r="I4" s="61"/>
      <c r="J4" s="61"/>
    </row>
    <row r="5" spans="1:10" s="89" customFormat="1" ht="19.5" customHeight="1">
      <c r="A5" s="63" t="s">
        <v>143</v>
      </c>
      <c r="B5" s="47">
        <v>13</v>
      </c>
      <c r="C5" s="59" t="s">
        <v>144</v>
      </c>
      <c r="D5" s="55">
        <v>13</v>
      </c>
      <c r="E5" s="156"/>
      <c r="F5" s="47"/>
      <c r="G5" s="163"/>
      <c r="H5" s="47"/>
      <c r="I5" s="47"/>
      <c r="J5" s="47"/>
    </row>
    <row r="6" spans="1:10" ht="28.5" customHeight="1">
      <c r="A6" s="152" t="s">
        <v>145</v>
      </c>
      <c r="B6" s="152"/>
      <c r="C6" s="152"/>
      <c r="D6" s="152"/>
      <c r="E6" s="152"/>
      <c r="F6" s="152"/>
      <c r="G6" s="152"/>
      <c r="H6" s="64"/>
      <c r="I6" s="65"/>
      <c r="J6" s="65"/>
    </row>
    <row r="7" spans="1:10" ht="18.75" customHeight="1">
      <c r="A7" s="124" t="s">
        <v>146</v>
      </c>
      <c r="B7" s="125" t="s">
        <v>147</v>
      </c>
      <c r="C7" s="126" t="s">
        <v>148</v>
      </c>
      <c r="D7" s="126" t="s">
        <v>149</v>
      </c>
      <c r="E7" s="158" t="s">
        <v>158</v>
      </c>
      <c r="F7" s="126" t="s">
        <v>151</v>
      </c>
      <c r="G7" s="164" t="s">
        <v>155</v>
      </c>
      <c r="H7" s="128" t="s">
        <v>151</v>
      </c>
      <c r="I7" s="126" t="s">
        <v>153</v>
      </c>
      <c r="J7" s="126" t="s">
        <v>154</v>
      </c>
    </row>
    <row r="8" spans="1:10" s="80" customFormat="1" ht="18.75" customHeight="1">
      <c r="A8" s="116">
        <f>emargement!A131</f>
        <v>96</v>
      </c>
      <c r="B8" s="116" t="str">
        <f>emargement!B131</f>
        <v>PANCHE</v>
      </c>
      <c r="C8" s="116" t="str">
        <f>emargement!C131</f>
        <v>Maxime</v>
      </c>
      <c r="D8" s="116" t="str">
        <f>emargement!D131</f>
        <v>VCPLangon</v>
      </c>
      <c r="E8" s="159">
        <v>1</v>
      </c>
      <c r="F8" s="130">
        <f>IF(E8&lt;&gt;0,$D$5+1-E8,0)</f>
        <v>13</v>
      </c>
      <c r="G8" s="159">
        <v>1</v>
      </c>
      <c r="H8" s="130">
        <f>IF(G8&lt;&gt;0,$D$5+1-G8,0)</f>
        <v>13</v>
      </c>
      <c r="I8" s="130">
        <f>H8+F8</f>
        <v>26</v>
      </c>
      <c r="J8" s="131">
        <f>IF(I8&gt;0,RANK(I8,I$8:I$22),"")</f>
        <v>1</v>
      </c>
    </row>
    <row r="9" spans="1:10" s="80" customFormat="1" ht="18.75" customHeight="1">
      <c r="A9" s="116">
        <f>emargement!A125</f>
        <v>90</v>
      </c>
      <c r="B9" s="116" t="str">
        <f>emargement!B125</f>
        <v>OVELHEIRO</v>
      </c>
      <c r="C9" s="116" t="str">
        <f>emargement!C125</f>
        <v>Temehau</v>
      </c>
      <c r="D9" s="116" t="str">
        <f>emargement!D125</f>
        <v>CSCasteljaloux</v>
      </c>
      <c r="E9" s="157">
        <v>5</v>
      </c>
      <c r="F9" s="130">
        <f>IF(E9&lt;&gt;0,$D$5+1-E9,0)</f>
        <v>9</v>
      </c>
      <c r="G9" s="157">
        <v>2</v>
      </c>
      <c r="H9" s="130">
        <f>IF(G9&lt;&gt;0,$D$5+1-G9,0)</f>
        <v>12</v>
      </c>
      <c r="I9" s="130">
        <f>H9+F9</f>
        <v>21</v>
      </c>
      <c r="J9" s="131">
        <f>IF(I9&gt;0,RANK(I9,I$8:I$22),"")</f>
        <v>2</v>
      </c>
    </row>
    <row r="10" spans="1:10" s="80" customFormat="1" ht="18.75" customHeight="1">
      <c r="A10" s="116">
        <f>emargement!A132</f>
        <v>97</v>
      </c>
      <c r="B10" s="116" t="str">
        <f>emargement!B132</f>
        <v>VECCHI</v>
      </c>
      <c r="C10" s="116" t="str">
        <f>emargement!C132</f>
        <v>Hugo</v>
      </c>
      <c r="D10" s="116" t="str">
        <f>emargement!D132</f>
        <v>CCAbzac</v>
      </c>
      <c r="E10" s="159">
        <v>4</v>
      </c>
      <c r="F10" s="130">
        <f>IF(E10&lt;&gt;0,$D$5+1-E10,0)</f>
        <v>10</v>
      </c>
      <c r="G10" s="159">
        <v>3</v>
      </c>
      <c r="H10" s="130">
        <f>IF(G10&lt;&gt;0,$D$5+1-G10,0)</f>
        <v>11</v>
      </c>
      <c r="I10" s="130">
        <f>H10+F10</f>
        <v>21</v>
      </c>
      <c r="J10" s="131">
        <v>3</v>
      </c>
    </row>
    <row r="11" spans="1:10" s="80" customFormat="1" ht="18.75" customHeight="1">
      <c r="A11" s="116">
        <f>emargement!A121</f>
        <v>86</v>
      </c>
      <c r="B11" s="116" t="str">
        <f>emargement!B121</f>
        <v>PICARD</v>
      </c>
      <c r="C11" s="116" t="str">
        <f>emargement!C121</f>
        <v>Paul</v>
      </c>
      <c r="D11" s="116" t="str">
        <f>emargement!D121</f>
        <v>CCMarmande-47</v>
      </c>
      <c r="E11" s="157">
        <v>2</v>
      </c>
      <c r="F11" s="130">
        <f>IF(E11&lt;&gt;0,$D$5+1-E11,0)</f>
        <v>12</v>
      </c>
      <c r="G11" s="157">
        <v>6</v>
      </c>
      <c r="H11" s="130">
        <f>IF(G11&lt;&gt;0,$D$5+1-G11,0)</f>
        <v>8</v>
      </c>
      <c r="I11" s="130">
        <f>H11+F11</f>
        <v>20</v>
      </c>
      <c r="J11" s="131">
        <f>IF(I11&gt;0,RANK(I11,I$8:I$22),"")</f>
        <v>4</v>
      </c>
    </row>
    <row r="12" spans="1:10" s="80" customFormat="1" ht="18.75" customHeight="1">
      <c r="A12" s="116">
        <f>emargement!A123</f>
        <v>88</v>
      </c>
      <c r="B12" s="116" t="str">
        <f>emargement!B123</f>
        <v>DELAUNEY</v>
      </c>
      <c r="C12" s="116" t="str">
        <f>emargement!C123</f>
        <v>Anthony</v>
      </c>
      <c r="D12" s="116" t="str">
        <f>emargement!D123</f>
        <v>ASLe passage</v>
      </c>
      <c r="E12" s="157">
        <v>7</v>
      </c>
      <c r="F12" s="130">
        <f>IF(E12&lt;&gt;0,$D$5+1-E12,0)</f>
        <v>7</v>
      </c>
      <c r="G12" s="157">
        <v>4</v>
      </c>
      <c r="H12" s="130">
        <f>IF(G12&lt;&gt;0,$D$5+1-G12,0)</f>
        <v>10</v>
      </c>
      <c r="I12" s="130">
        <f>H12+F12</f>
        <v>17</v>
      </c>
      <c r="J12" s="131">
        <f>IF(I12&gt;0,RANK(I12,I$8:I$22),"")</f>
        <v>5</v>
      </c>
    </row>
    <row r="13" spans="1:10" s="80" customFormat="1" ht="18.75" customHeight="1">
      <c r="A13" s="116">
        <f>emargement!A130</f>
        <v>95</v>
      </c>
      <c r="B13" s="116" t="str">
        <f>emargement!B130</f>
        <v>SIMON</v>
      </c>
      <c r="C13" s="116" t="str">
        <f>emargement!C130</f>
        <v>Lucas</v>
      </c>
      <c r="D13" s="116" t="str">
        <f>emargement!D130</f>
        <v>JSAstérienne</v>
      </c>
      <c r="E13" s="157">
        <v>3</v>
      </c>
      <c r="F13" s="130">
        <f>IF(E13&lt;&gt;0,$D$5+1-E13,0)</f>
        <v>11</v>
      </c>
      <c r="G13" s="157">
        <v>8</v>
      </c>
      <c r="H13" s="130">
        <f>IF(G13&lt;&gt;0,$D$5+1-G13,0)</f>
        <v>6</v>
      </c>
      <c r="I13" s="130">
        <f>H13+F13</f>
        <v>17</v>
      </c>
      <c r="J13" s="131">
        <v>6</v>
      </c>
    </row>
    <row r="14" spans="1:10" s="79" customFormat="1" ht="21.75" customHeight="1">
      <c r="A14" s="116">
        <f>emargement!A126</f>
        <v>91</v>
      </c>
      <c r="B14" s="116" t="str">
        <f>emargement!B126</f>
        <v>PORTAIS</v>
      </c>
      <c r="C14" s="116" t="str">
        <f>emargement!C126</f>
        <v>Kelvin</v>
      </c>
      <c r="D14" s="116" t="str">
        <f>emargement!D126</f>
        <v>ACMenesplet</v>
      </c>
      <c r="E14" s="157">
        <v>6</v>
      </c>
      <c r="F14" s="130">
        <f>IF(E14&lt;&gt;0,$D$5+1-E14,0)</f>
        <v>8</v>
      </c>
      <c r="G14" s="157">
        <v>7</v>
      </c>
      <c r="H14" s="130">
        <f>IF(G14&lt;&gt;0,$D$5+1-G14,0)</f>
        <v>7</v>
      </c>
      <c r="I14" s="130">
        <f>H14+F14</f>
        <v>15</v>
      </c>
      <c r="J14" s="131">
        <f>IF(I14&gt;0,RANK(I14,I$8:I$22),"")</f>
        <v>7</v>
      </c>
    </row>
    <row r="15" spans="1:10" s="79" customFormat="1" ht="21.75" customHeight="1">
      <c r="A15" s="116">
        <f>emargement!A122</f>
        <v>87</v>
      </c>
      <c r="B15" s="116" t="str">
        <f>emargement!B122</f>
        <v>MARTEGOUTE </v>
      </c>
      <c r="C15" s="116" t="str">
        <f>emargement!C122</f>
        <v>Antoine</v>
      </c>
      <c r="D15" s="116" t="str">
        <f>emargement!D122</f>
        <v>CCPérigueux Dordogne</v>
      </c>
      <c r="E15" s="157">
        <v>9</v>
      </c>
      <c r="F15" s="130">
        <f>IF(E15&lt;&gt;0,$D$5+1-E15,0)</f>
        <v>5</v>
      </c>
      <c r="G15" s="157">
        <v>5</v>
      </c>
      <c r="H15" s="130">
        <f>IF(G15&lt;&gt;0,$D$5+1-G15,0)</f>
        <v>9</v>
      </c>
      <c r="I15" s="130">
        <f>H15+F15</f>
        <v>14</v>
      </c>
      <c r="J15" s="131">
        <f>IF(I15&gt;0,RANK(I15,I$8:I$22),"")</f>
        <v>8</v>
      </c>
    </row>
    <row r="16" spans="1:10" s="79" customFormat="1" ht="21.75" customHeight="1">
      <c r="A16" s="116">
        <f>emargement!A129</f>
        <v>94</v>
      </c>
      <c r="B16" s="116" t="str">
        <f>emargement!B129</f>
        <v>LLAURADO</v>
      </c>
      <c r="C16" s="116" t="str">
        <f>emargement!C129</f>
        <v>Maxime</v>
      </c>
      <c r="D16" s="116" t="str">
        <f>emargement!D129</f>
        <v>JSAstérienne</v>
      </c>
      <c r="E16" s="157">
        <v>10</v>
      </c>
      <c r="F16" s="130">
        <f>IF(E16&lt;&gt;0,$D$5+1-E16,0)</f>
        <v>4</v>
      </c>
      <c r="G16" s="157">
        <v>9</v>
      </c>
      <c r="H16" s="130">
        <f>IF(G16&lt;&gt;0,$D$5+1-G16,0)</f>
        <v>5</v>
      </c>
      <c r="I16" s="130">
        <f>H16+F16</f>
        <v>9</v>
      </c>
      <c r="J16" s="131">
        <f>IF(I16&gt;0,RANK(I16,I$8:I$22),"")</f>
        <v>9</v>
      </c>
    </row>
    <row r="17" spans="1:10" s="79" customFormat="1" ht="21.75" customHeight="1">
      <c r="A17" s="116">
        <f>emargement!A127</f>
        <v>92</v>
      </c>
      <c r="B17" s="116" t="str">
        <f>emargement!B127</f>
        <v>DUBOST</v>
      </c>
      <c r="C17" s="116" t="str">
        <f>emargement!C127</f>
        <v>Matéo</v>
      </c>
      <c r="D17" s="116" t="str">
        <f>emargement!D127</f>
        <v>ACMenesplet</v>
      </c>
      <c r="E17" s="157">
        <v>8</v>
      </c>
      <c r="F17" s="130">
        <f>IF(E17&lt;&gt;0,$D$5+1-E17,0)</f>
        <v>6</v>
      </c>
      <c r="G17" s="157"/>
      <c r="H17" s="130">
        <f>IF(G17&lt;&gt;0,$D$5+1-G17,0)</f>
        <v>0</v>
      </c>
      <c r="I17" s="130">
        <f>H17+F17</f>
        <v>6</v>
      </c>
      <c r="J17" s="131">
        <f>IF(I17&gt;0,RANK(I17,I$8:I$22),"")</f>
        <v>10</v>
      </c>
    </row>
    <row r="18" spans="1:10" s="79" customFormat="1" ht="21.75" customHeight="1">
      <c r="A18" s="116">
        <f>emargement!A133</f>
        <v>98</v>
      </c>
      <c r="B18" s="116">
        <f>emargement!B133</f>
        <v>0</v>
      </c>
      <c r="C18" s="116">
        <f>emargement!C133</f>
        <v>0</v>
      </c>
      <c r="D18" s="116">
        <f>emargement!D133</f>
        <v>0</v>
      </c>
      <c r="E18" s="159"/>
      <c r="F18" s="130">
        <f>IF(E18&lt;&gt;0,$D$5+1-E18,0)</f>
        <v>0</v>
      </c>
      <c r="G18" s="159"/>
      <c r="H18" s="130">
        <f>IF(G18&lt;&gt;0,$D$5+1-G18,0)</f>
        <v>0</v>
      </c>
      <c r="I18" s="130">
        <f>H18+F18</f>
        <v>0</v>
      </c>
      <c r="J18" s="131">
        <f>IF(I18&gt;0,RANK(I18,I$8:I$22),"")</f>
      </c>
    </row>
    <row r="19" spans="1:10" s="79" customFormat="1" ht="21.75" customHeight="1">
      <c r="A19" s="116">
        <f>emargement!A134</f>
        <v>99</v>
      </c>
      <c r="B19" s="116">
        <f>emargement!B134</f>
        <v>0</v>
      </c>
      <c r="C19" s="116">
        <f>emargement!C134</f>
        <v>0</v>
      </c>
      <c r="D19" s="116">
        <f>emargement!D134</f>
        <v>0</v>
      </c>
      <c r="E19" s="159"/>
      <c r="F19" s="130">
        <f>IF(E19&lt;&gt;0,$D$5+1-E19,0)</f>
        <v>0</v>
      </c>
      <c r="G19" s="159"/>
      <c r="H19" s="130">
        <f>IF(G19&lt;&gt;0,$D$5+1-G19,0)</f>
        <v>0</v>
      </c>
      <c r="I19" s="130">
        <f>H19+F19</f>
        <v>0</v>
      </c>
      <c r="J19" s="131">
        <f>IF(I19&gt;0,RANK(I19,I$8:I$22),"")</f>
      </c>
    </row>
    <row r="20" spans="1:10" s="79" customFormat="1" ht="21.75" customHeight="1">
      <c r="A20" s="116">
        <f>emargement!A135</f>
        <v>100</v>
      </c>
      <c r="B20" s="116">
        <f>emargement!B135</f>
        <v>0</v>
      </c>
      <c r="C20" s="116">
        <f>emargement!C135</f>
        <v>0</v>
      </c>
      <c r="D20" s="116">
        <f>emargement!D135</f>
        <v>0</v>
      </c>
      <c r="E20" s="159"/>
      <c r="F20" s="130">
        <f>IF(E20&lt;&gt;0,$D$5+1-E20,0)</f>
        <v>0</v>
      </c>
      <c r="G20" s="159"/>
      <c r="H20" s="130">
        <f>IF(G20&lt;&gt;0,$D$5+1-G20,0)</f>
        <v>0</v>
      </c>
      <c r="I20" s="130">
        <f>H20+F20</f>
        <v>0</v>
      </c>
      <c r="J20" s="131">
        <f>IF(I20&gt;0,RANK(I20,I$8:I$22),"")</f>
      </c>
    </row>
    <row r="21" spans="1:10" s="79" customFormat="1" ht="21.75" customHeight="1">
      <c r="A21" s="116">
        <f>emargement!A137</f>
        <v>0</v>
      </c>
      <c r="B21" s="111">
        <f>emargement!B137</f>
        <v>0</v>
      </c>
      <c r="C21" s="117">
        <f>emargement!C137</f>
        <v>0</v>
      </c>
      <c r="D21" s="115">
        <f>emargement!D137</f>
        <v>0</v>
      </c>
      <c r="E21" s="159"/>
      <c r="F21" s="130">
        <f>IF(E21&lt;&gt;0,$D$5+1-E21,0)</f>
        <v>0</v>
      </c>
      <c r="G21" s="159"/>
      <c r="H21" s="130">
        <f>IF(G21&lt;&gt;0,$D$5+1-G21,0)</f>
        <v>0</v>
      </c>
      <c r="I21" s="130">
        <f>H21+F21</f>
        <v>0</v>
      </c>
      <c r="J21" s="131">
        <f>IF(I21&gt;0,RANK(I21,I$8:I$21),"")</f>
      </c>
    </row>
  </sheetData>
  <sheetProtection selectLockedCells="1" selectUnlockedCells="1"/>
  <mergeCells count="6">
    <mergeCell ref="C1:D1"/>
    <mergeCell ref="G1:H1"/>
    <mergeCell ref="C2:E2"/>
    <mergeCell ref="C3:D3"/>
    <mergeCell ref="E4:F4"/>
    <mergeCell ref="A6:G6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langella</dc:creator>
  <cp:keywords/>
  <dc:description/>
  <cp:lastModifiedBy>anthony langella</cp:lastModifiedBy>
  <cp:lastPrinted>2016-04-09T15:20:50Z</cp:lastPrinted>
  <dcterms:created xsi:type="dcterms:W3CDTF">2016-04-08T05:28:59Z</dcterms:created>
  <dcterms:modified xsi:type="dcterms:W3CDTF">2016-04-09T19:23:45Z</dcterms:modified>
  <cp:category/>
  <cp:version/>
  <cp:contentType/>
  <cp:contentStatus/>
</cp:coreProperties>
</file>