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hony\Desktop\CCM\saint sauveur\saint sauveur\"/>
    </mc:Choice>
  </mc:AlternateContent>
  <bookViews>
    <workbookView xWindow="0" yWindow="0" windowWidth="20490" windowHeight="775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H35" i="1"/>
  <c r="C35" i="1"/>
  <c r="B35" i="1"/>
  <c r="A35" i="1"/>
  <c r="M35" i="1" s="1"/>
  <c r="N34" i="1"/>
  <c r="M34" i="1"/>
  <c r="C34" i="1"/>
  <c r="B34" i="1"/>
  <c r="A34" i="1"/>
  <c r="K34" i="1" s="1"/>
  <c r="N33" i="1"/>
  <c r="M33" i="1"/>
  <c r="B33" i="1"/>
  <c r="A33" i="1"/>
  <c r="K33" i="1" s="1"/>
  <c r="N32" i="1"/>
  <c r="B32" i="1"/>
  <c r="A32" i="1"/>
  <c r="H32" i="1" s="1"/>
  <c r="N31" i="1"/>
  <c r="M31" i="1"/>
  <c r="H31" i="1"/>
  <c r="C31" i="1"/>
  <c r="B31" i="1"/>
  <c r="A31" i="1"/>
  <c r="K31" i="1" s="1"/>
  <c r="N30" i="1"/>
  <c r="M30" i="1"/>
  <c r="C30" i="1"/>
  <c r="B30" i="1"/>
  <c r="A30" i="1"/>
  <c r="K30" i="1" s="1"/>
  <c r="N29" i="1"/>
  <c r="M29" i="1"/>
  <c r="B29" i="1"/>
  <c r="A29" i="1"/>
  <c r="K29" i="1" s="1"/>
  <c r="N28" i="1"/>
  <c r="B28" i="1"/>
  <c r="A28" i="1"/>
  <c r="H28" i="1" s="1"/>
  <c r="N27" i="1"/>
  <c r="M27" i="1"/>
  <c r="H27" i="1"/>
  <c r="C27" i="1"/>
  <c r="B27" i="1"/>
  <c r="A27" i="1"/>
  <c r="K27" i="1" s="1"/>
  <c r="N26" i="1"/>
  <c r="M26" i="1"/>
  <c r="C26" i="1"/>
  <c r="B26" i="1"/>
  <c r="A26" i="1"/>
  <c r="K26" i="1" s="1"/>
  <c r="N25" i="1"/>
  <c r="M25" i="1"/>
  <c r="B25" i="1"/>
  <c r="A25" i="1"/>
  <c r="K25" i="1" s="1"/>
  <c r="N24" i="1"/>
  <c r="B24" i="1"/>
  <c r="A24" i="1"/>
  <c r="H24" i="1" s="1"/>
  <c r="N23" i="1"/>
  <c r="M23" i="1"/>
  <c r="H23" i="1"/>
  <c r="C23" i="1"/>
  <c r="B23" i="1"/>
  <c r="A23" i="1"/>
  <c r="K23" i="1" s="1"/>
  <c r="N22" i="1"/>
  <c r="M22" i="1"/>
  <c r="C22" i="1"/>
  <c r="B22" i="1"/>
  <c r="A22" i="1"/>
  <c r="K22" i="1" s="1"/>
  <c r="N21" i="1"/>
  <c r="M21" i="1"/>
  <c r="B21" i="1"/>
  <c r="A21" i="1"/>
  <c r="K21" i="1" s="1"/>
  <c r="N20" i="1"/>
  <c r="B20" i="1"/>
  <c r="A20" i="1"/>
  <c r="H20" i="1" s="1"/>
  <c r="N19" i="1"/>
  <c r="M19" i="1"/>
  <c r="H19" i="1"/>
  <c r="C19" i="1"/>
  <c r="B19" i="1"/>
  <c r="A19" i="1"/>
  <c r="K19" i="1" s="1"/>
  <c r="N18" i="1"/>
  <c r="M18" i="1"/>
  <c r="C18" i="1"/>
  <c r="B18" i="1"/>
  <c r="A18" i="1"/>
  <c r="K18" i="1" s="1"/>
  <c r="N17" i="1"/>
  <c r="M17" i="1"/>
  <c r="B17" i="1"/>
  <c r="A17" i="1"/>
  <c r="K17" i="1" s="1"/>
  <c r="N16" i="1"/>
  <c r="B16" i="1"/>
  <c r="A16" i="1"/>
  <c r="H16" i="1" s="1"/>
  <c r="N15" i="1"/>
  <c r="M15" i="1"/>
  <c r="H15" i="1"/>
  <c r="C15" i="1"/>
  <c r="B15" i="1"/>
  <c r="A15" i="1"/>
  <c r="K15" i="1" s="1"/>
  <c r="N14" i="1"/>
  <c r="M14" i="1"/>
  <c r="C14" i="1"/>
  <c r="B14" i="1"/>
  <c r="A14" i="1"/>
  <c r="K14" i="1" s="1"/>
  <c r="N13" i="1"/>
  <c r="M13" i="1"/>
  <c r="B13" i="1"/>
  <c r="A13" i="1"/>
  <c r="K13" i="1" s="1"/>
  <c r="N12" i="1"/>
  <c r="B12" i="1"/>
  <c r="A12" i="1"/>
  <c r="H12" i="1" s="1"/>
  <c r="N11" i="1"/>
  <c r="M11" i="1"/>
  <c r="H11" i="1"/>
  <c r="C11" i="1"/>
  <c r="B11" i="1"/>
  <c r="A11" i="1"/>
  <c r="K11" i="1" s="1"/>
  <c r="N10" i="1"/>
  <c r="M10" i="1"/>
  <c r="C10" i="1"/>
  <c r="B10" i="1"/>
  <c r="A10" i="1"/>
  <c r="K10" i="1" s="1"/>
  <c r="M8" i="1"/>
  <c r="I8" i="1"/>
  <c r="H6" i="1"/>
  <c r="C6" i="1"/>
  <c r="L5" i="1"/>
  <c r="D5" i="1"/>
  <c r="D4" i="1"/>
  <c r="D3" i="1"/>
  <c r="K2" i="1"/>
  <c r="D2" i="1"/>
  <c r="K20" i="1" l="1"/>
  <c r="H10" i="1"/>
  <c r="M12" i="1"/>
  <c r="C13" i="1"/>
  <c r="H14" i="1"/>
  <c r="M16" i="1"/>
  <c r="C17" i="1"/>
  <c r="H18" i="1"/>
  <c r="M20" i="1"/>
  <c r="C21" i="1"/>
  <c r="H22" i="1"/>
  <c r="M24" i="1"/>
  <c r="C25" i="1"/>
  <c r="H26" i="1"/>
  <c r="M28" i="1"/>
  <c r="C29" i="1"/>
  <c r="H30" i="1"/>
  <c r="M32" i="1"/>
  <c r="C33" i="1"/>
  <c r="H34" i="1"/>
  <c r="K35" i="1"/>
  <c r="K16" i="1"/>
  <c r="C12" i="1"/>
  <c r="H13" i="1"/>
  <c r="C16" i="1"/>
  <c r="H17" i="1"/>
  <c r="C20" i="1"/>
  <c r="H21" i="1"/>
  <c r="C24" i="1"/>
  <c r="H25" i="1"/>
  <c r="C28" i="1"/>
  <c r="H29" i="1"/>
  <c r="C32" i="1"/>
  <c r="H33" i="1"/>
  <c r="K12" i="1"/>
  <c r="K24" i="1"/>
  <c r="K28" i="1"/>
  <c r="K32" i="1"/>
  <c r="M6" i="1"/>
</calcChain>
</file>

<file path=xl/sharedStrings.xml><?xml version="1.0" encoding="utf-8"?>
<sst xmlns="http://schemas.openxmlformats.org/spreadsheetml/2006/main" count="18" uniqueCount="18">
  <si>
    <t>NOM DE L'EPREUVE :</t>
  </si>
  <si>
    <t>ORGANISATEUR :</t>
  </si>
  <si>
    <t>SERIES / CATEGORIES :</t>
  </si>
  <si>
    <t>VILLE DE DEPART :</t>
  </si>
  <si>
    <t>DEPARTEMENT :</t>
  </si>
  <si>
    <t>ENGAGES :</t>
  </si>
  <si>
    <t>PARTANTS :</t>
  </si>
  <si>
    <t>CLASSES :</t>
  </si>
  <si>
    <t>TABLEAU DE CLASSEMENT</t>
  </si>
  <si>
    <t>MOYENNE</t>
  </si>
  <si>
    <t>DISTANCE :</t>
  </si>
  <si>
    <t>DOSS</t>
  </si>
  <si>
    <t>Place</t>
  </si>
  <si>
    <t>NOM et PRENOM</t>
  </si>
  <si>
    <t>ASSOCIATION</t>
  </si>
  <si>
    <t>N° LICENCE</t>
  </si>
  <si>
    <t>CAT.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</si>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</sst>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d\-mmm\-yy;@"/>
    <numFmt numFmtId="165" formatCode="0.000"/>
    <numFmt numFmtId="166" formatCode="[h]\.mm\.ss"/>
    <numFmt numFmtId="167" formatCode="&quot;à&quot;\ mm&quot;mn&quot;ss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Book Antiqua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/>
    <xf numFmtId="0" fontId="2" fillId="0" borderId="2" xfId="0" applyFont="1" applyBorder="1" applyAlignment="1" applyProtection="1"/>
    <xf numFmtId="0" fontId="4" fillId="0" borderId="2" xfId="0" quotePrefix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2" xfId="0" applyFont="1" applyBorder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165" fontId="5" fillId="0" borderId="5" xfId="0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166" fontId="10" fillId="0" borderId="5" xfId="0" applyNumberFormat="1" applyFont="1" applyBorder="1" applyAlignment="1" applyProtection="1">
      <alignment horizontal="center" vertical="center"/>
    </xf>
    <xf numFmtId="167" fontId="10" fillId="0" borderId="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12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int%20sauveur\saint%20sauveur%202016\Gestion_epreuve.cad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"/>
      <sheetName val="Inscription"/>
      <sheetName val="PRIX D EQUIPE"/>
      <sheetName val="ENG Dep"/>
      <sheetName val="EMARGEMENT"/>
      <sheetName val="CLASSEMENT"/>
      <sheetName val="CLASS INTERNET"/>
      <sheetName val="FEUILLE RESULTATS"/>
      <sheetName val="ETAT RESULT"/>
      <sheetName val="Feuil1"/>
      <sheetName val="ETAT RES VERSO"/>
      <sheetName val="rapport jury"/>
    </sheetNames>
    <sheetDataSet>
      <sheetData sheetId="0"/>
      <sheetData sheetId="1">
        <row r="1">
          <cell r="D1" t="str">
            <v>Souvenir PIERRE-CARBONNET</v>
          </cell>
        </row>
        <row r="2">
          <cell r="D2" t="str">
            <v>Saint-Sauveur de Meilhan</v>
          </cell>
          <cell r="G2">
            <v>47</v>
          </cell>
        </row>
        <row r="3">
          <cell r="D3" t="str">
            <v>CCMarmande-47</v>
          </cell>
        </row>
        <row r="4">
          <cell r="D4" t="str">
            <v>15 mai 2016</v>
          </cell>
        </row>
        <row r="5">
          <cell r="D5" t="str">
            <v>Cadets</v>
          </cell>
        </row>
        <row r="7">
          <cell r="F7">
            <v>59.400000000000006</v>
          </cell>
        </row>
        <row r="8">
          <cell r="D8">
            <v>42</v>
          </cell>
          <cell r="F8">
            <v>44</v>
          </cell>
        </row>
        <row r="12">
          <cell r="A12">
            <v>1</v>
          </cell>
          <cell r="B12" t="str">
            <v>X</v>
          </cell>
          <cell r="C12" t="str">
            <v>BOUDIGUE</v>
          </cell>
          <cell r="D12" t="str">
            <v>Lucas</v>
          </cell>
          <cell r="E12" t="str">
            <v>CC MARMANDAIS</v>
          </cell>
          <cell r="F12" t="str">
            <v>Cadet (Aucune)</v>
          </cell>
          <cell r="G12" t="str">
            <v>0247207178</v>
          </cell>
        </row>
        <row r="13">
          <cell r="A13">
            <v>2</v>
          </cell>
          <cell r="B13" t="str">
            <v>X</v>
          </cell>
          <cell r="C13" t="str">
            <v>DE VINCENZI</v>
          </cell>
          <cell r="D13" t="str">
            <v>Luca</v>
          </cell>
          <cell r="E13" t="str">
            <v>CC MARMANDAIS</v>
          </cell>
          <cell r="F13" t="str">
            <v>Cadet (Aucune)</v>
          </cell>
          <cell r="G13" t="str">
            <v>0247207172</v>
          </cell>
        </row>
        <row r="14">
          <cell r="A14">
            <v>3</v>
          </cell>
          <cell r="B14" t="str">
            <v>X</v>
          </cell>
          <cell r="C14" t="str">
            <v>FEDRIGO</v>
          </cell>
          <cell r="D14" t="str">
            <v>Mathis</v>
          </cell>
          <cell r="E14" t="str">
            <v>CC MARMANDAIS</v>
          </cell>
          <cell r="F14" t="str">
            <v>Cadet (Aucune)</v>
          </cell>
          <cell r="G14" t="str">
            <v>0247207174</v>
          </cell>
        </row>
        <row r="15">
          <cell r="A15">
            <v>4</v>
          </cell>
          <cell r="B15" t="str">
            <v>X</v>
          </cell>
          <cell r="C15" t="str">
            <v>LANGELLA</v>
          </cell>
          <cell r="D15" t="str">
            <v>Lilian</v>
          </cell>
          <cell r="E15" t="str">
            <v>CC MARMANDAIS</v>
          </cell>
          <cell r="F15" t="str">
            <v>Cadet (Aucune)</v>
          </cell>
          <cell r="G15" t="str">
            <v>0247207372</v>
          </cell>
        </row>
        <row r="16">
          <cell r="A16">
            <v>5</v>
          </cell>
          <cell r="B16" t="str">
            <v>X</v>
          </cell>
          <cell r="C16" t="str">
            <v>MAUGENET</v>
          </cell>
          <cell r="D16" t="str">
            <v>Elian</v>
          </cell>
          <cell r="E16" t="str">
            <v>CC MARMANDAIS</v>
          </cell>
          <cell r="F16" t="str">
            <v>Cadet (Aucune)</v>
          </cell>
          <cell r="G16" t="str">
            <v>0247207216</v>
          </cell>
        </row>
        <row r="17">
          <cell r="A17">
            <v>6</v>
          </cell>
          <cell r="B17" t="str">
            <v>X</v>
          </cell>
          <cell r="C17" t="str">
            <v>PREMAOR</v>
          </cell>
          <cell r="D17" t="str">
            <v>Lucas</v>
          </cell>
          <cell r="E17" t="str">
            <v>CC MARMANDAIS</v>
          </cell>
          <cell r="F17" t="str">
            <v>Cadet (Aucune)</v>
          </cell>
          <cell r="G17" t="str">
            <v>0247207166</v>
          </cell>
        </row>
        <row r="18">
          <cell r="A18">
            <v>7</v>
          </cell>
          <cell r="B18" t="str">
            <v>X</v>
          </cell>
          <cell r="C18" t="str">
            <v>SANTAROSSA</v>
          </cell>
          <cell r="D18" t="str">
            <v>Mikael</v>
          </cell>
          <cell r="E18" t="str">
            <v>CC MARMANDAIS</v>
          </cell>
          <cell r="F18" t="str">
            <v>Cadet (Aucune)</v>
          </cell>
          <cell r="G18" t="str">
            <v>0247207132</v>
          </cell>
        </row>
        <row r="19">
          <cell r="A19">
            <v>8</v>
          </cell>
          <cell r="B19" t="str">
            <v>X</v>
          </cell>
          <cell r="C19" t="str">
            <v>CABRILLAC</v>
          </cell>
          <cell r="D19" t="str">
            <v>Thomas</v>
          </cell>
          <cell r="E19" t="str">
            <v>CC PERIGUEUX DORDOGNE</v>
          </cell>
          <cell r="F19" t="str">
            <v>Cadet (Aucune)</v>
          </cell>
          <cell r="G19" t="str">
            <v>0224258295</v>
          </cell>
        </row>
        <row r="20">
          <cell r="A20">
            <v>9</v>
          </cell>
          <cell r="B20" t="str">
            <v>X</v>
          </cell>
          <cell r="C20" t="str">
            <v>CHADOURNE</v>
          </cell>
          <cell r="D20" t="str">
            <v>Yann</v>
          </cell>
          <cell r="E20" t="str">
            <v>EC TRELISSAC COULOUNIEIX 24</v>
          </cell>
          <cell r="F20" t="str">
            <v>Cadet (Aucune)</v>
          </cell>
          <cell r="G20" t="str">
            <v>0224255114</v>
          </cell>
        </row>
        <row r="21">
          <cell r="A21">
            <v>10</v>
          </cell>
          <cell r="B21" t="str">
            <v>X</v>
          </cell>
          <cell r="C21" t="str">
            <v>FIEFVEZ</v>
          </cell>
          <cell r="D21" t="str">
            <v>JORDAN</v>
          </cell>
          <cell r="E21" t="str">
            <v>EVCC BERGERAC</v>
          </cell>
          <cell r="F21" t="str">
            <v>Cadet (Aucune)</v>
          </cell>
          <cell r="G21" t="str">
            <v>0224260078</v>
          </cell>
        </row>
        <row r="22">
          <cell r="A22">
            <v>11</v>
          </cell>
          <cell r="B22" t="str">
            <v>X</v>
          </cell>
          <cell r="C22" t="str">
            <v>FIEFVEZ</v>
          </cell>
          <cell r="D22" t="str">
            <v>Valerie</v>
          </cell>
          <cell r="E22" t="str">
            <v>EVCC BERGERAC</v>
          </cell>
          <cell r="F22" t="str">
            <v>3ème Catégorie (Aucune)</v>
          </cell>
          <cell r="G22" t="str">
            <v>0224260130</v>
          </cell>
        </row>
        <row r="23">
          <cell r="A23">
            <v>12</v>
          </cell>
          <cell r="B23" t="str">
            <v>X</v>
          </cell>
          <cell r="C23" t="str">
            <v>QUILEZ</v>
          </cell>
          <cell r="D23" t="str">
            <v>Corentin</v>
          </cell>
          <cell r="E23" t="str">
            <v>LVC TONNEINS</v>
          </cell>
          <cell r="F23" t="str">
            <v>Cadet (Aucune)</v>
          </cell>
          <cell r="G23" t="str">
            <v>0247219066</v>
          </cell>
        </row>
        <row r="24">
          <cell r="A24">
            <v>13</v>
          </cell>
          <cell r="B24" t="str">
            <v>X</v>
          </cell>
          <cell r="C24" t="str">
            <v>TOGNI</v>
          </cell>
          <cell r="D24" t="str">
            <v>Thibaut</v>
          </cell>
          <cell r="E24" t="str">
            <v>MERIGNAC VC</v>
          </cell>
          <cell r="F24" t="str">
            <v>Cadet (Aucune)</v>
          </cell>
          <cell r="G24" t="str">
            <v>0233026070</v>
          </cell>
        </row>
        <row r="25">
          <cell r="A25">
            <v>14</v>
          </cell>
          <cell r="B25" t="str">
            <v>X</v>
          </cell>
          <cell r="C25" t="str">
            <v>GUERIN</v>
          </cell>
          <cell r="D25" t="str">
            <v>Bertrand</v>
          </cell>
          <cell r="E25" t="str">
            <v>SA MUSSIDAN</v>
          </cell>
          <cell r="F25" t="str">
            <v>Cadet (Aucune)</v>
          </cell>
          <cell r="G25" t="str">
            <v>0224265054</v>
          </cell>
        </row>
        <row r="26">
          <cell r="A26">
            <v>15</v>
          </cell>
          <cell r="B26" t="str">
            <v>X</v>
          </cell>
          <cell r="C26" t="str">
            <v>BAREILLE</v>
          </cell>
          <cell r="D26" t="str">
            <v>Cedric</v>
          </cell>
          <cell r="E26" t="str">
            <v>SC DE SERRES CASTET</v>
          </cell>
          <cell r="F26" t="str">
            <v>Cadet (Aucune)</v>
          </cell>
          <cell r="G26" t="str">
            <v>0264323063</v>
          </cell>
        </row>
        <row r="27">
          <cell r="A27">
            <v>16</v>
          </cell>
          <cell r="B27" t="str">
            <v>X</v>
          </cell>
          <cell r="C27" t="str">
            <v>CORDEIRO MARQUES</v>
          </cell>
          <cell r="D27" t="str">
            <v>Thomas</v>
          </cell>
          <cell r="E27" t="str">
            <v>SC DE SERRES CASTET</v>
          </cell>
          <cell r="F27" t="str">
            <v>Cadet (Aucune)</v>
          </cell>
          <cell r="G27" t="str">
            <v>0264323039</v>
          </cell>
        </row>
        <row r="28">
          <cell r="A28">
            <v>17</v>
          </cell>
          <cell r="B28" t="str">
            <v>X</v>
          </cell>
          <cell r="C28" t="str">
            <v>BALUHET JOANABAT</v>
          </cell>
          <cell r="D28" t="str">
            <v>Paul</v>
          </cell>
          <cell r="E28" t="str">
            <v>UC AIRE BARCELONNE</v>
          </cell>
          <cell r="F28" t="str">
            <v>Cadet (Aucune)</v>
          </cell>
          <cell r="G28" t="str">
            <v>0240163005</v>
          </cell>
        </row>
        <row r="29">
          <cell r="A29">
            <v>18</v>
          </cell>
          <cell r="B29" t="str">
            <v>X</v>
          </cell>
          <cell r="C29" t="str">
            <v>DUNEAU</v>
          </cell>
          <cell r="D29" t="str">
            <v>Antoine</v>
          </cell>
          <cell r="E29" t="str">
            <v>UC GRADIGNAN</v>
          </cell>
          <cell r="F29" t="str">
            <v>Cadet (Aucune)</v>
          </cell>
          <cell r="G29" t="str">
            <v>0233040045</v>
          </cell>
        </row>
        <row r="30">
          <cell r="A30">
            <v>19</v>
          </cell>
          <cell r="B30" t="str">
            <v>X</v>
          </cell>
          <cell r="C30" t="str">
            <v>MENNESSON</v>
          </cell>
          <cell r="D30" t="str">
            <v>Thomas</v>
          </cell>
          <cell r="E30" t="str">
            <v>UC GRADIGNAN</v>
          </cell>
          <cell r="F30" t="str">
            <v>Cadet (Aucune)</v>
          </cell>
          <cell r="G30" t="str">
            <v>0233040114</v>
          </cell>
        </row>
        <row r="31">
          <cell r="A31">
            <v>20</v>
          </cell>
          <cell r="B31" t="str">
            <v>X</v>
          </cell>
          <cell r="C31" t="str">
            <v>NOMME</v>
          </cell>
          <cell r="D31" t="str">
            <v>Corentin</v>
          </cell>
          <cell r="E31" t="str">
            <v>UC GRADIGNAN</v>
          </cell>
          <cell r="F31" t="str">
            <v>Cadet (Aucune)</v>
          </cell>
          <cell r="G31" t="str">
            <v>0233040022</v>
          </cell>
        </row>
        <row r="32">
          <cell r="A32">
            <v>21</v>
          </cell>
          <cell r="B32" t="str">
            <v>X</v>
          </cell>
          <cell r="C32" t="str">
            <v>CASTAING</v>
          </cell>
          <cell r="D32" t="str">
            <v>Théo</v>
          </cell>
          <cell r="E32" t="str">
            <v>VC BAZAS/BERNOS BEAULAC</v>
          </cell>
          <cell r="F32" t="str">
            <v>Cadet (Aucune)</v>
          </cell>
          <cell r="G32" t="str">
            <v>0233015033</v>
          </cell>
        </row>
        <row r="33">
          <cell r="A33">
            <v>22</v>
          </cell>
          <cell r="B33" t="str">
            <v>X</v>
          </cell>
          <cell r="C33" t="str">
            <v>HOLBROOK</v>
          </cell>
          <cell r="D33" t="str">
            <v>Kevyn</v>
          </cell>
          <cell r="E33" t="str">
            <v>VC NAYAIS</v>
          </cell>
          <cell r="F33" t="str">
            <v>Cadet (Aucune)</v>
          </cell>
          <cell r="G33" t="str">
            <v>0264330055</v>
          </cell>
        </row>
        <row r="34">
          <cell r="A34">
            <v>23</v>
          </cell>
          <cell r="B34" t="str">
            <v>X</v>
          </cell>
          <cell r="C34" t="str">
            <v>BAYLAC</v>
          </cell>
          <cell r="D34" t="str">
            <v>Pierre</v>
          </cell>
          <cell r="E34" t="str">
            <v>VC PAYS DE LANGON</v>
          </cell>
          <cell r="F34" t="str">
            <v>Cadet (Aucune)</v>
          </cell>
          <cell r="G34" t="str">
            <v>0233056085</v>
          </cell>
        </row>
        <row r="35">
          <cell r="A35">
            <v>24</v>
          </cell>
          <cell r="B35" t="str">
            <v>X</v>
          </cell>
          <cell r="C35" t="str">
            <v>CHARBONNIER</v>
          </cell>
          <cell r="D35" t="str">
            <v>Théo</v>
          </cell>
          <cell r="E35" t="str">
            <v>VC PAYS DE LANGON</v>
          </cell>
          <cell r="F35" t="str">
            <v>Cadet (Aucune)</v>
          </cell>
          <cell r="G35" t="str">
            <v>0233056015</v>
          </cell>
        </row>
        <row r="36">
          <cell r="A36">
            <v>25</v>
          </cell>
          <cell r="B36" t="str">
            <v>X</v>
          </cell>
          <cell r="C36" t="str">
            <v>CHARLOT</v>
          </cell>
          <cell r="D36" t="str">
            <v>Victor</v>
          </cell>
          <cell r="E36" t="str">
            <v>VC PAYS DE LANGON</v>
          </cell>
          <cell r="F36" t="str">
            <v>Cadet (Aucune)</v>
          </cell>
          <cell r="G36" t="str">
            <v>0233056023</v>
          </cell>
        </row>
        <row r="37">
          <cell r="A37">
            <v>26</v>
          </cell>
          <cell r="B37" t="str">
            <v>X</v>
          </cell>
          <cell r="C37" t="str">
            <v>BABIN</v>
          </cell>
          <cell r="D37" t="str">
            <v>Francois</v>
          </cell>
          <cell r="E37" t="str">
            <v>VC STE LIVRADE</v>
          </cell>
          <cell r="F37" t="str">
            <v>Cadet (Aucune)</v>
          </cell>
          <cell r="G37" t="str">
            <v>0247216021</v>
          </cell>
        </row>
        <row r="38">
          <cell r="A38">
            <v>27</v>
          </cell>
          <cell r="B38" t="str">
            <v>X</v>
          </cell>
          <cell r="C38" t="str">
            <v>DASTARAC</v>
          </cell>
          <cell r="D38" t="str">
            <v>Alexandre</v>
          </cell>
          <cell r="E38" t="str">
            <v>VC STE LIVRADE</v>
          </cell>
          <cell r="F38" t="str">
            <v>Cadet (Aucune)</v>
          </cell>
          <cell r="G38" t="str">
            <v>0247216035</v>
          </cell>
        </row>
        <row r="39">
          <cell r="A39">
            <v>28</v>
          </cell>
          <cell r="B39" t="str">
            <v>X</v>
          </cell>
          <cell r="C39" t="str">
            <v>GUEDON</v>
          </cell>
          <cell r="D39" t="str">
            <v>Antoine</v>
          </cell>
          <cell r="E39" t="str">
            <v>VC STE LIVRADE</v>
          </cell>
          <cell r="F39" t="str">
            <v>Cadet (Aucune)</v>
          </cell>
          <cell r="G39" t="str">
            <v>0247216025</v>
          </cell>
        </row>
        <row r="40">
          <cell r="A40">
            <v>29</v>
          </cell>
          <cell r="B40" t="str">
            <v>X</v>
          </cell>
          <cell r="C40" t="str">
            <v>JUILLA</v>
          </cell>
          <cell r="D40" t="str">
            <v>Hugo</v>
          </cell>
          <cell r="E40" t="str">
            <v>VC STE LIVRADE</v>
          </cell>
          <cell r="F40" t="str">
            <v>Cadet (Aucune)</v>
          </cell>
          <cell r="G40" t="str">
            <v>0247216129</v>
          </cell>
        </row>
        <row r="41">
          <cell r="A41">
            <v>30</v>
          </cell>
          <cell r="B41" t="str">
            <v>X</v>
          </cell>
          <cell r="C41" t="str">
            <v>LE BOETEZ</v>
          </cell>
          <cell r="D41" t="str">
            <v>Clement</v>
          </cell>
          <cell r="E41" t="str">
            <v>VC STE LIVRADE</v>
          </cell>
          <cell r="F41" t="str">
            <v>Cadet (Aucune)</v>
          </cell>
          <cell r="G41" t="str">
            <v>0247216007</v>
          </cell>
        </row>
        <row r="42">
          <cell r="A42">
            <v>31</v>
          </cell>
          <cell r="B42" t="str">
            <v>X</v>
          </cell>
          <cell r="C42" t="str">
            <v>LESPINE</v>
          </cell>
          <cell r="D42" t="str">
            <v>Pierre</v>
          </cell>
          <cell r="E42" t="str">
            <v>VC STE LIVRADE</v>
          </cell>
          <cell r="F42" t="str">
            <v>Cadet (Aucune)</v>
          </cell>
          <cell r="G42" t="str">
            <v>0247216012</v>
          </cell>
        </row>
        <row r="43">
          <cell r="A43">
            <v>32</v>
          </cell>
          <cell r="B43" t="str">
            <v>X</v>
          </cell>
          <cell r="C43" t="str">
            <v>PERRY</v>
          </cell>
          <cell r="D43" t="str">
            <v>Adrian</v>
          </cell>
          <cell r="E43" t="str">
            <v>VC STE LIVRADE</v>
          </cell>
          <cell r="F43" t="str">
            <v>Cadet (Aucune)</v>
          </cell>
          <cell r="G43" t="str">
            <v>0247216028</v>
          </cell>
        </row>
        <row r="44">
          <cell r="A44">
            <v>33</v>
          </cell>
          <cell r="B44" t="str">
            <v>X</v>
          </cell>
          <cell r="C44" t="str">
            <v>MESSEGUE</v>
          </cell>
          <cell r="D44" t="str">
            <v>Quentin</v>
          </cell>
          <cell r="E44" t="str">
            <v>AS LE PASSAGE CYCLISME</v>
          </cell>
          <cell r="F44" t="str">
            <v>Cadet (Aucune)</v>
          </cell>
          <cell r="G44" t="str">
            <v>0247204042</v>
          </cell>
        </row>
        <row r="45">
          <cell r="A45">
            <v>34</v>
          </cell>
          <cell r="B45" t="str">
            <v>X</v>
          </cell>
          <cell r="C45" t="str">
            <v>MORAND</v>
          </cell>
          <cell r="D45" t="str">
            <v>Corentin</v>
          </cell>
          <cell r="E45" t="str">
            <v>AS LE PASSAGE CYCLISME</v>
          </cell>
          <cell r="F45" t="str">
            <v>Cadet (Aucune)</v>
          </cell>
          <cell r="G45" t="str">
            <v>0247204130</v>
          </cell>
        </row>
        <row r="46">
          <cell r="A46">
            <v>35</v>
          </cell>
          <cell r="B46" t="str">
            <v>X</v>
          </cell>
          <cell r="C46" t="str">
            <v>DUFAU</v>
          </cell>
          <cell r="D46" t="str">
            <v>Gaetan</v>
          </cell>
          <cell r="E46" t="str">
            <v>AS TESTERINE</v>
          </cell>
          <cell r="F46" t="str">
            <v>Cadet (Aucune)</v>
          </cell>
          <cell r="G46" t="str">
            <v>0233009024</v>
          </cell>
        </row>
        <row r="47">
          <cell r="A47">
            <v>36</v>
          </cell>
          <cell r="B47" t="str">
            <v>X</v>
          </cell>
          <cell r="C47" t="str">
            <v>SALLES</v>
          </cell>
          <cell r="D47" t="str">
            <v>Martin</v>
          </cell>
          <cell r="E47" t="str">
            <v>AS TESTERINE</v>
          </cell>
          <cell r="F47" t="str">
            <v>Cadet (Aucune)</v>
          </cell>
          <cell r="G47" t="str">
            <v>0233009134</v>
          </cell>
        </row>
        <row r="48">
          <cell r="A48">
            <v>37</v>
          </cell>
          <cell r="B48" t="str">
            <v>X</v>
          </cell>
          <cell r="C48" t="str">
            <v>AUDRERIE</v>
          </cell>
          <cell r="D48" t="str">
            <v>Pierre</v>
          </cell>
          <cell r="E48" t="str">
            <v>CAM BORDEAUX</v>
          </cell>
          <cell r="F48" t="str">
            <v>Cadet (Aucune)</v>
          </cell>
          <cell r="G48" t="str">
            <v>0233014123</v>
          </cell>
        </row>
        <row r="49">
          <cell r="A49">
            <v>38</v>
          </cell>
          <cell r="B49" t="str">
            <v>X</v>
          </cell>
          <cell r="C49" t="str">
            <v>CHEVALIER</v>
          </cell>
          <cell r="D49" t="str">
            <v>Maxence</v>
          </cell>
          <cell r="E49" t="str">
            <v>CC ABZAC</v>
          </cell>
          <cell r="F49" t="str">
            <v>Cadet (Aucune)</v>
          </cell>
          <cell r="G49" t="str">
            <v>0233005039</v>
          </cell>
        </row>
        <row r="50">
          <cell r="A50">
            <v>39</v>
          </cell>
          <cell r="B50" t="str">
            <v>X</v>
          </cell>
          <cell r="C50" t="str">
            <v>LAULLA</v>
          </cell>
          <cell r="D50" t="str">
            <v>Fabien</v>
          </cell>
          <cell r="E50" t="str">
            <v>CC ABZAC</v>
          </cell>
          <cell r="F50" t="str">
            <v>Cadet (Aucune)</v>
          </cell>
          <cell r="G50" t="str">
            <v>0233005004</v>
          </cell>
        </row>
        <row r="51">
          <cell r="A51">
            <v>40</v>
          </cell>
          <cell r="B51" t="str">
            <v>X</v>
          </cell>
          <cell r="C51" t="str">
            <v>BAILLY Kilian</v>
          </cell>
          <cell r="E51" t="str">
            <v>VC PAYS DE LANGON</v>
          </cell>
          <cell r="F51" t="str">
            <v>Cadet</v>
          </cell>
          <cell r="G51" t="str">
            <v>O233056061</v>
          </cell>
        </row>
        <row r="52">
          <cell r="A52">
            <v>41</v>
          </cell>
          <cell r="B52" t="str">
            <v>X</v>
          </cell>
          <cell r="C52" t="str">
            <v>BERTRANDE Guillaume</v>
          </cell>
          <cell r="E52" t="str">
            <v>STADE MONTOIS</v>
          </cell>
          <cell r="F52" t="str">
            <v>Cadet</v>
          </cell>
          <cell r="G52" t="str">
            <v>O240160120</v>
          </cell>
        </row>
        <row r="53">
          <cell r="A53">
            <v>42</v>
          </cell>
          <cell r="B53" t="str">
            <v>X</v>
          </cell>
        </row>
        <row r="54">
          <cell r="A54">
            <v>43</v>
          </cell>
          <cell r="B54" t="str">
            <v>X</v>
          </cell>
        </row>
        <row r="55">
          <cell r="A55">
            <v>44</v>
          </cell>
          <cell r="B55" t="str">
            <v>X</v>
          </cell>
          <cell r="C55" t="str">
            <v xml:space="preserve">MAZEAUD </v>
          </cell>
          <cell r="E55" t="str">
            <v>VC PAYS DE LANGON</v>
          </cell>
          <cell r="F55" t="str">
            <v>Cadet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>
        <row r="4">
          <cell r="B4">
            <v>1</v>
          </cell>
          <cell r="C4">
            <v>16</v>
          </cell>
        </row>
        <row r="5">
          <cell r="B5">
            <v>2</v>
          </cell>
          <cell r="C5">
            <v>4</v>
          </cell>
          <cell r="I5">
            <v>0</v>
          </cell>
        </row>
        <row r="6">
          <cell r="B6">
            <v>3</v>
          </cell>
          <cell r="C6">
            <v>3</v>
          </cell>
          <cell r="I6">
            <v>0</v>
          </cell>
        </row>
        <row r="7">
          <cell r="B7">
            <v>4</v>
          </cell>
          <cell r="C7">
            <v>25</v>
          </cell>
          <cell r="I7">
            <v>0</v>
          </cell>
        </row>
        <row r="8">
          <cell r="B8">
            <v>5</v>
          </cell>
          <cell r="C8">
            <v>2</v>
          </cell>
          <cell r="I8">
            <v>0</v>
          </cell>
        </row>
        <row r="9">
          <cell r="B9">
            <v>6</v>
          </cell>
          <cell r="C9">
            <v>30</v>
          </cell>
          <cell r="I9">
            <v>0</v>
          </cell>
        </row>
        <row r="10">
          <cell r="B10">
            <v>7</v>
          </cell>
          <cell r="C10">
            <v>12</v>
          </cell>
          <cell r="I10">
            <v>0</v>
          </cell>
        </row>
        <row r="11">
          <cell r="B11">
            <v>8</v>
          </cell>
          <cell r="C11">
            <v>10</v>
          </cell>
          <cell r="I11">
            <v>0</v>
          </cell>
        </row>
        <row r="12">
          <cell r="B12">
            <v>9</v>
          </cell>
          <cell r="C12">
            <v>9</v>
          </cell>
          <cell r="I12">
            <v>0</v>
          </cell>
        </row>
        <row r="13">
          <cell r="B13">
            <v>10</v>
          </cell>
          <cell r="C13">
            <v>44</v>
          </cell>
          <cell r="I13">
            <v>0</v>
          </cell>
        </row>
        <row r="14">
          <cell r="B14">
            <v>11</v>
          </cell>
          <cell r="C14">
            <v>37</v>
          </cell>
          <cell r="I14">
            <v>0</v>
          </cell>
        </row>
        <row r="15">
          <cell r="B15">
            <v>12</v>
          </cell>
          <cell r="C15">
            <v>15</v>
          </cell>
          <cell r="I15">
            <v>0</v>
          </cell>
        </row>
        <row r="16">
          <cell r="B16">
            <v>13</v>
          </cell>
          <cell r="C16">
            <v>28</v>
          </cell>
          <cell r="I16">
            <v>0</v>
          </cell>
        </row>
        <row r="17">
          <cell r="B17">
            <v>14</v>
          </cell>
          <cell r="C17">
            <v>42</v>
          </cell>
          <cell r="I17">
            <v>0</v>
          </cell>
        </row>
        <row r="18">
          <cell r="B18">
            <v>15</v>
          </cell>
          <cell r="C18">
            <v>33</v>
          </cell>
          <cell r="I18">
            <v>0</v>
          </cell>
        </row>
        <row r="19">
          <cell r="B19">
            <v>16</v>
          </cell>
          <cell r="C19">
            <v>5</v>
          </cell>
          <cell r="I19">
            <v>0</v>
          </cell>
        </row>
        <row r="20">
          <cell r="B20">
            <v>17</v>
          </cell>
          <cell r="C20">
            <v>41</v>
          </cell>
          <cell r="I20">
            <v>0</v>
          </cell>
        </row>
        <row r="21">
          <cell r="B21">
            <v>18</v>
          </cell>
          <cell r="C21">
            <v>22</v>
          </cell>
          <cell r="I21">
            <v>0</v>
          </cell>
        </row>
        <row r="22">
          <cell r="B22">
            <v>19</v>
          </cell>
          <cell r="C22">
            <v>39</v>
          </cell>
          <cell r="I22">
            <v>0</v>
          </cell>
        </row>
        <row r="23">
          <cell r="B23">
            <v>20</v>
          </cell>
          <cell r="C23">
            <v>8</v>
          </cell>
          <cell r="I23">
            <v>0</v>
          </cell>
        </row>
        <row r="24">
          <cell r="B24">
            <v>21</v>
          </cell>
          <cell r="C24">
            <v>26</v>
          </cell>
          <cell r="I24">
            <v>0</v>
          </cell>
        </row>
        <row r="25">
          <cell r="B25">
            <v>22</v>
          </cell>
          <cell r="C25">
            <v>31</v>
          </cell>
          <cell r="I25">
            <v>0</v>
          </cell>
        </row>
        <row r="26">
          <cell r="B26">
            <v>23</v>
          </cell>
          <cell r="C26">
            <v>13</v>
          </cell>
          <cell r="I26">
            <v>0</v>
          </cell>
        </row>
        <row r="27">
          <cell r="B27">
            <v>24</v>
          </cell>
          <cell r="C27">
            <v>6</v>
          </cell>
          <cell r="I27">
            <v>0</v>
          </cell>
        </row>
        <row r="28">
          <cell r="B28">
            <v>25</v>
          </cell>
          <cell r="C28">
            <v>34</v>
          </cell>
          <cell r="I28">
            <v>0</v>
          </cell>
        </row>
        <row r="29">
          <cell r="B29">
            <v>26</v>
          </cell>
          <cell r="C29">
            <v>24</v>
          </cell>
          <cell r="I29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sqref="A1:N35"/>
    </sheetView>
  </sheetViews>
  <sheetFormatPr baseColWidth="10" defaultRowHeight="15" x14ac:dyDescent="0.25"/>
  <cols>
    <col min="1" max="3" width="7" customWidth="1"/>
    <col min="4" max="4" width="6.5703125" customWidth="1"/>
    <col min="5" max="6" width="6.42578125" customWidth="1"/>
    <col min="7" max="7" width="6.7109375" customWidth="1"/>
    <col min="8" max="12" width="7" customWidth="1"/>
    <col min="13" max="13" width="8.28515625" customWidth="1"/>
    <col min="14" max="14" width="10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0</v>
      </c>
      <c r="B2" s="2"/>
      <c r="C2" s="2"/>
      <c r="D2" s="3" t="str">
        <f>[1]Inscription!D1</f>
        <v>Souvenir PIERRE-CARBONNET</v>
      </c>
      <c r="E2" s="3"/>
      <c r="F2" s="3"/>
      <c r="G2" s="3"/>
      <c r="H2" s="3"/>
      <c r="I2" s="3"/>
      <c r="J2" s="3"/>
      <c r="K2" s="4" t="str">
        <f>IF([1]Inscription!$D$4&gt;0,"DATE :  "&amp;TEXT([1]Inscription!D$4,"jj mmmm aaaa"),"")</f>
        <v>DATE :  15 mai 2016</v>
      </c>
      <c r="L2" s="4"/>
      <c r="M2" s="4"/>
      <c r="N2" s="4"/>
    </row>
    <row r="3" spans="1:14" x14ac:dyDescent="0.25">
      <c r="A3" s="2" t="s">
        <v>1</v>
      </c>
      <c r="B3" s="2"/>
      <c r="C3" s="2"/>
      <c r="D3" s="5" t="str">
        <f>[1]Inscription!D3</f>
        <v>CCMarmande-47</v>
      </c>
      <c r="E3" s="5"/>
      <c r="F3" s="5"/>
      <c r="G3" s="5"/>
      <c r="H3" s="5"/>
      <c r="I3" s="5"/>
      <c r="J3" s="5"/>
      <c r="K3" s="6"/>
      <c r="L3" s="6"/>
      <c r="M3" s="6"/>
      <c r="N3" s="6"/>
    </row>
    <row r="4" spans="1:14" x14ac:dyDescent="0.25">
      <c r="A4" s="2" t="s">
        <v>2</v>
      </c>
      <c r="B4" s="2"/>
      <c r="C4" s="2"/>
      <c r="D4" s="7" t="str">
        <f>[1]Inscription!D5</f>
        <v>Cadets</v>
      </c>
      <c r="E4" s="7"/>
      <c r="F4" s="7"/>
      <c r="G4" s="7"/>
      <c r="H4" s="7"/>
      <c r="I4" s="7"/>
      <c r="J4" s="7"/>
      <c r="K4" s="8"/>
      <c r="L4" s="8"/>
      <c r="M4" s="8"/>
      <c r="N4" s="8"/>
    </row>
    <row r="5" spans="1:14" x14ac:dyDescent="0.25">
      <c r="A5" s="2" t="s">
        <v>3</v>
      </c>
      <c r="B5" s="2"/>
      <c r="C5" s="2"/>
      <c r="D5" s="9" t="str">
        <f>[1]Inscription!D2</f>
        <v>Saint-Sauveur de Meilhan</v>
      </c>
      <c r="E5" s="10"/>
      <c r="F5" s="10"/>
      <c r="G5" s="10"/>
      <c r="H5" s="10"/>
      <c r="I5" s="11" t="s">
        <v>4</v>
      </c>
      <c r="J5" s="11"/>
      <c r="K5" s="11"/>
      <c r="L5" s="12">
        <f>[1]Inscription!G2</f>
        <v>47</v>
      </c>
      <c r="M5" s="13"/>
      <c r="N5" s="13"/>
    </row>
    <row r="6" spans="1:14" x14ac:dyDescent="0.25">
      <c r="A6" s="14" t="s">
        <v>5</v>
      </c>
      <c r="B6" s="14"/>
      <c r="C6" s="15">
        <f>[1]Inscription!D8</f>
        <v>42</v>
      </c>
      <c r="D6" s="15"/>
      <c r="E6" s="15"/>
      <c r="F6" s="11" t="s">
        <v>6</v>
      </c>
      <c r="G6" s="11"/>
      <c r="H6" s="15">
        <f>[1]Inscription!F8</f>
        <v>44</v>
      </c>
      <c r="I6" s="15"/>
      <c r="J6" s="15"/>
      <c r="K6" s="14" t="s">
        <v>7</v>
      </c>
      <c r="L6" s="14"/>
      <c r="M6" s="16">
        <f>COUNTIF(A10:A39,"&gt;0")+COUNTIF(C40:N40,"&gt;0")+COUNTIF(A41:N47,"&gt;0")</f>
        <v>26</v>
      </c>
      <c r="N6" s="16"/>
    </row>
    <row r="7" spans="1:14" x14ac:dyDescent="0.25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8"/>
      <c r="B8" s="18"/>
      <c r="C8" s="18"/>
      <c r="D8" s="18"/>
      <c r="E8" s="18"/>
      <c r="F8" s="18"/>
      <c r="G8" s="19" t="s">
        <v>9</v>
      </c>
      <c r="H8" s="19"/>
      <c r="I8" s="20" t="str">
        <f>IF(N10&gt;0,$M$8/$N$10*$Q$1,"")</f>
        <v/>
      </c>
      <c r="J8" s="20"/>
      <c r="K8" s="21" t="s">
        <v>10</v>
      </c>
      <c r="L8" s="22"/>
      <c r="M8" s="23">
        <f>[1]Inscription!F7</f>
        <v>59.400000000000006</v>
      </c>
      <c r="N8" s="24"/>
    </row>
    <row r="9" spans="1:14" ht="15" customHeight="1" x14ac:dyDescent="0.25">
      <c r="A9" s="25" t="s">
        <v>11</v>
      </c>
      <c r="B9" s="26" t="s">
        <v>12</v>
      </c>
      <c r="C9" s="27" t="s">
        <v>13</v>
      </c>
      <c r="D9" s="28"/>
      <c r="E9" s="28"/>
      <c r="F9" s="28"/>
      <c r="G9" s="29"/>
      <c r="H9" s="27" t="s">
        <v>14</v>
      </c>
      <c r="I9" s="28"/>
      <c r="J9" s="29"/>
      <c r="K9" s="30" t="s">
        <v>15</v>
      </c>
      <c r="L9" s="31"/>
      <c r="M9" s="32" t="s">
        <v>16</v>
      </c>
      <c r="N9" s="33" t="s">
        <v>17</v>
      </c>
    </row>
    <row r="10" spans="1:14" x14ac:dyDescent="0.25">
      <c r="A10" s="34">
        <f>[1]CLASSEMENT!C4</f>
        <v>16</v>
      </c>
      <c r="B10" s="35">
        <f>[1]CLASSEMENT!$B4</f>
        <v>1</v>
      </c>
      <c r="C10" s="36" t="str">
        <f>IF(A10&gt;0,CONCATENATE((VLOOKUP($A10,[1]Inscription!$A$12:$G$211,3,FALSE)),"   ",(VLOOKUP($A10,[1]Inscription!$A$12:$G$211,4,FALSE)))," ")</f>
        <v>CORDEIRO MARQUES   Thomas</v>
      </c>
      <c r="D10" s="37"/>
      <c r="E10" s="37"/>
      <c r="F10" s="37"/>
      <c r="G10" s="37"/>
      <c r="H10" s="38" t="str">
        <f>IF(A10&gt;0,(VLOOKUP($A10,[1]Inscription!$A$12:$G$211,5,FALSE))," ")</f>
        <v>SC DE SERRES CASTET</v>
      </c>
      <c r="I10" s="39"/>
      <c r="J10" s="40"/>
      <c r="K10" s="41" t="str">
        <f>IF(A10&gt;0,(VLOOKUP($A10,[1]Inscription!$A$12:$G$211,7,FALSE))," ")</f>
        <v>0264323039</v>
      </c>
      <c r="L10" s="42"/>
      <c r="M10" s="43" t="str">
        <f>IF(A10&gt;0,(VLOOKUP($A10,[1]Inscription!$A$12:$G$211,6,FALSE))," ")</f>
        <v>Cadet (Aucune)</v>
      </c>
      <c r="N10" s="44">
        <f>[1]CLASSEMENT!I4</f>
        <v>0</v>
      </c>
    </row>
    <row r="11" spans="1:14" x14ac:dyDescent="0.25">
      <c r="A11" s="34">
        <f>[1]CLASSEMENT!C5</f>
        <v>4</v>
      </c>
      <c r="B11" s="35">
        <f>[1]CLASSEMENT!$B5</f>
        <v>2</v>
      </c>
      <c r="C11" s="36" t="str">
        <f>IF(A11&gt;0,CONCATENATE((VLOOKUP($A11,[1]Inscription!$A$12:$G$211,3,FALSE)),"   ",(VLOOKUP($A11,[1]Inscription!$A$12:$G$211,4,FALSE)))," ")</f>
        <v>LANGELLA   Lilian</v>
      </c>
      <c r="D11" s="37"/>
      <c r="E11" s="37"/>
      <c r="F11" s="37"/>
      <c r="G11" s="37"/>
      <c r="H11" s="38" t="str">
        <f>IF(A11&gt;0,(VLOOKUP($A11,[1]Inscription!$A$12:$G$211,5,FALSE))," ")</f>
        <v>CC MARMANDAIS</v>
      </c>
      <c r="I11" s="39"/>
      <c r="J11" s="40"/>
      <c r="K11" s="41" t="str">
        <f>IF(A11&gt;0,(VLOOKUP($A11,[1]Inscription!$A$12:$G$211,7,FALSE))," ")</f>
        <v>0247207372</v>
      </c>
      <c r="L11" s="42"/>
      <c r="M11" s="43" t="str">
        <f>IF(A11&gt;0,(VLOOKUP($A11,[1]Inscription!$A$12:$G$211,6,FALSE))," ")</f>
        <v>Cadet (Aucune)</v>
      </c>
      <c r="N11" s="45">
        <f>IF([1]CLASSEMENT!I5=[1]CLASSEMENT!I4,0,[1]CLASSEMENT!I5-[1]CLASSEMENT!$I$4)</f>
        <v>0</v>
      </c>
    </row>
    <row r="12" spans="1:14" x14ac:dyDescent="0.25">
      <c r="A12" s="34">
        <f>[1]CLASSEMENT!C6</f>
        <v>3</v>
      </c>
      <c r="B12" s="35">
        <f>[1]CLASSEMENT!$B6</f>
        <v>3</v>
      </c>
      <c r="C12" s="36" t="str">
        <f>IF(A12&gt;0,CONCATENATE((VLOOKUP($A12,[1]Inscription!$A$12:$G$211,3,FALSE)),"   ",(VLOOKUP($A12,[1]Inscription!$A$12:$G$211,4,FALSE)))," ")</f>
        <v>FEDRIGO   Mathis</v>
      </c>
      <c r="D12" s="37"/>
      <c r="E12" s="37"/>
      <c r="F12" s="37"/>
      <c r="G12" s="37"/>
      <c r="H12" s="38" t="str">
        <f>IF(A12&gt;0,(VLOOKUP($A12,[1]Inscription!$A$12:$G$211,5,FALSE))," ")</f>
        <v>CC MARMANDAIS</v>
      </c>
      <c r="I12" s="39"/>
      <c r="J12" s="40"/>
      <c r="K12" s="41" t="str">
        <f>IF(A12&gt;0,(VLOOKUP($A12,[1]Inscription!$A$12:$G$211,7,FALSE))," ")</f>
        <v>0247207174</v>
      </c>
      <c r="L12" s="42"/>
      <c r="M12" s="43" t="str">
        <f>IF(A12&gt;0,(VLOOKUP($A12,[1]Inscription!$A$12:$G$211,6,FALSE))," ")</f>
        <v>Cadet (Aucune)</v>
      </c>
      <c r="N12" s="45">
        <f>IF([1]CLASSEMENT!I6=[1]CLASSEMENT!I5,0,[1]CLASSEMENT!I6-[1]CLASSEMENT!$I$4)</f>
        <v>0</v>
      </c>
    </row>
    <row r="13" spans="1:14" x14ac:dyDescent="0.25">
      <c r="A13" s="34">
        <f>[1]CLASSEMENT!C7</f>
        <v>25</v>
      </c>
      <c r="B13" s="35">
        <f>[1]CLASSEMENT!$B7</f>
        <v>4</v>
      </c>
      <c r="C13" s="36" t="str">
        <f>IF(A13&gt;0,CONCATENATE((VLOOKUP($A13,[1]Inscription!$A$12:$G$211,3,FALSE)),"   ",(VLOOKUP($A13,[1]Inscription!$A$12:$G$211,4,FALSE)))," ")</f>
        <v>CHARLOT   Victor</v>
      </c>
      <c r="D13" s="37"/>
      <c r="E13" s="37"/>
      <c r="F13" s="37"/>
      <c r="G13" s="37"/>
      <c r="H13" s="38" t="str">
        <f>IF(A13&gt;0,(VLOOKUP($A13,[1]Inscription!$A$12:$G$211,5,FALSE))," ")</f>
        <v>VC PAYS DE LANGON</v>
      </c>
      <c r="I13" s="39"/>
      <c r="J13" s="40"/>
      <c r="K13" s="41" t="str">
        <f>IF(A13&gt;0,(VLOOKUP($A13,[1]Inscription!$A$12:$G$211,7,FALSE))," ")</f>
        <v>0233056023</v>
      </c>
      <c r="L13" s="42"/>
      <c r="M13" s="43" t="str">
        <f>IF(A13&gt;0,(VLOOKUP($A13,[1]Inscription!$A$12:$G$211,6,FALSE))," ")</f>
        <v>Cadet (Aucune)</v>
      </c>
      <c r="N13" s="45">
        <f>IF([1]CLASSEMENT!I7=[1]CLASSEMENT!I6,0,[1]CLASSEMENT!I7-[1]CLASSEMENT!$I$4)</f>
        <v>0</v>
      </c>
    </row>
    <row r="14" spans="1:14" x14ac:dyDescent="0.25">
      <c r="A14" s="34">
        <f>[1]CLASSEMENT!C8</f>
        <v>2</v>
      </c>
      <c r="B14" s="35">
        <f>[1]CLASSEMENT!$B8</f>
        <v>5</v>
      </c>
      <c r="C14" s="36" t="str">
        <f>IF(A14&gt;0,CONCATENATE((VLOOKUP($A14,[1]Inscription!$A$12:$G$211,3,FALSE)),"   ",(VLOOKUP($A14,[1]Inscription!$A$12:$G$211,4,FALSE)))," ")</f>
        <v>DE VINCENZI   Luca</v>
      </c>
      <c r="D14" s="37"/>
      <c r="E14" s="37"/>
      <c r="F14" s="37"/>
      <c r="G14" s="37"/>
      <c r="H14" s="38" t="str">
        <f>IF(A14&gt;0,(VLOOKUP($A14,[1]Inscription!$A$12:$G$211,5,FALSE))," ")</f>
        <v>CC MARMANDAIS</v>
      </c>
      <c r="I14" s="39"/>
      <c r="J14" s="40"/>
      <c r="K14" s="41" t="str">
        <f>IF(A14&gt;0,(VLOOKUP($A14,[1]Inscription!$A$12:$G$211,7,FALSE))," ")</f>
        <v>0247207172</v>
      </c>
      <c r="L14" s="42"/>
      <c r="M14" s="43" t="str">
        <f>IF(A14&gt;0,(VLOOKUP($A14,[1]Inscription!$A$12:$G$211,6,FALSE))," ")</f>
        <v>Cadet (Aucune)</v>
      </c>
      <c r="N14" s="45">
        <f>IF([1]CLASSEMENT!I8=[1]CLASSEMENT!I7,0,[1]CLASSEMENT!I8-[1]CLASSEMENT!$I$4)</f>
        <v>0</v>
      </c>
    </row>
    <row r="15" spans="1:14" x14ac:dyDescent="0.25">
      <c r="A15" s="34">
        <f>[1]CLASSEMENT!C9</f>
        <v>30</v>
      </c>
      <c r="B15" s="35">
        <f>[1]CLASSEMENT!$B9</f>
        <v>6</v>
      </c>
      <c r="C15" s="36" t="str">
        <f>IF(A15&gt;0,CONCATENATE((VLOOKUP($A15,[1]Inscription!$A$12:$G$211,3,FALSE)),"   ",(VLOOKUP($A15,[1]Inscription!$A$12:$G$211,4,FALSE)))," ")</f>
        <v>LE BOETEZ   Clement</v>
      </c>
      <c r="D15" s="37"/>
      <c r="E15" s="37"/>
      <c r="F15" s="37"/>
      <c r="G15" s="37"/>
      <c r="H15" s="38" t="str">
        <f>IF(A15&gt;0,(VLOOKUP($A15,[1]Inscription!$A$12:$G$211,5,FALSE))," ")</f>
        <v>VC STE LIVRADE</v>
      </c>
      <c r="I15" s="39"/>
      <c r="J15" s="40"/>
      <c r="K15" s="41" t="str">
        <f>IF(A15&gt;0,(VLOOKUP($A15,[1]Inscription!$A$12:$G$211,7,FALSE))," ")</f>
        <v>0247216007</v>
      </c>
      <c r="L15" s="42"/>
      <c r="M15" s="43" t="str">
        <f>IF(A15&gt;0,(VLOOKUP($A15,[1]Inscription!$A$12:$G$211,6,FALSE))," ")</f>
        <v>Cadet (Aucune)</v>
      </c>
      <c r="N15" s="45">
        <f>IF([1]CLASSEMENT!I9=[1]CLASSEMENT!I8,0,[1]CLASSEMENT!I9-[1]CLASSEMENT!$I$4)</f>
        <v>0</v>
      </c>
    </row>
    <row r="16" spans="1:14" x14ac:dyDescent="0.25">
      <c r="A16" s="34">
        <f>[1]CLASSEMENT!C10</f>
        <v>12</v>
      </c>
      <c r="B16" s="35">
        <f>[1]CLASSEMENT!$B10</f>
        <v>7</v>
      </c>
      <c r="C16" s="36" t="str">
        <f>IF(A16&gt;0,CONCATENATE((VLOOKUP($A16,[1]Inscription!$A$12:$G$211,3,FALSE)),"   ",(VLOOKUP($A16,[1]Inscription!$A$12:$G$211,4,FALSE)))," ")</f>
        <v>QUILEZ   Corentin</v>
      </c>
      <c r="D16" s="37"/>
      <c r="E16" s="37"/>
      <c r="F16" s="37"/>
      <c r="G16" s="37"/>
      <c r="H16" s="38" t="str">
        <f>IF(A16&gt;0,(VLOOKUP($A16,[1]Inscription!$A$12:$G$211,5,FALSE))," ")</f>
        <v>LVC TONNEINS</v>
      </c>
      <c r="I16" s="39"/>
      <c r="J16" s="40"/>
      <c r="K16" s="41" t="str">
        <f>IF(A16&gt;0,(VLOOKUP($A16,[1]Inscription!$A$12:$G$211,7,FALSE))," ")</f>
        <v>0247219066</v>
      </c>
      <c r="L16" s="42"/>
      <c r="M16" s="43" t="str">
        <f>IF(A16&gt;0,(VLOOKUP($A16,[1]Inscription!$A$12:$G$211,6,FALSE))," ")</f>
        <v>Cadet (Aucune)</v>
      </c>
      <c r="N16" s="45">
        <f>IF([1]CLASSEMENT!I10=[1]CLASSEMENT!I9,0,[1]CLASSEMENT!I10-[1]CLASSEMENT!$I$4)</f>
        <v>0</v>
      </c>
    </row>
    <row r="17" spans="1:14" x14ac:dyDescent="0.25">
      <c r="A17" s="34">
        <f>[1]CLASSEMENT!C11</f>
        <v>10</v>
      </c>
      <c r="B17" s="35">
        <f>[1]CLASSEMENT!$B11</f>
        <v>8</v>
      </c>
      <c r="C17" s="36" t="str">
        <f>IF(A17&gt;0,CONCATENATE((VLOOKUP($A17,[1]Inscription!$A$12:$G$211,3,FALSE)),"   ",(VLOOKUP($A17,[1]Inscription!$A$12:$G$211,4,FALSE)))," ")</f>
        <v>FIEFVEZ   JORDAN</v>
      </c>
      <c r="D17" s="37"/>
      <c r="E17" s="37"/>
      <c r="F17" s="37"/>
      <c r="G17" s="37"/>
      <c r="H17" s="38" t="str">
        <f>IF(A17&gt;0,(VLOOKUP($A17,[1]Inscription!$A$12:$G$211,5,FALSE))," ")</f>
        <v>EVCC BERGERAC</v>
      </c>
      <c r="I17" s="39"/>
      <c r="J17" s="40"/>
      <c r="K17" s="41" t="str">
        <f>IF(A17&gt;0,(VLOOKUP($A17,[1]Inscription!$A$12:$G$211,7,FALSE))," ")</f>
        <v>0224260078</v>
      </c>
      <c r="L17" s="42"/>
      <c r="M17" s="43" t="str">
        <f>IF(A17&gt;0,(VLOOKUP($A17,[1]Inscription!$A$12:$G$211,6,FALSE))," ")</f>
        <v>Cadet (Aucune)</v>
      </c>
      <c r="N17" s="45">
        <f>IF([1]CLASSEMENT!I11=[1]CLASSEMENT!I10,0,[1]CLASSEMENT!I11-[1]CLASSEMENT!$I$4)</f>
        <v>0</v>
      </c>
    </row>
    <row r="18" spans="1:14" x14ac:dyDescent="0.25">
      <c r="A18" s="34">
        <f>[1]CLASSEMENT!C12</f>
        <v>9</v>
      </c>
      <c r="B18" s="35">
        <f>[1]CLASSEMENT!$B12</f>
        <v>9</v>
      </c>
      <c r="C18" s="36" t="str">
        <f>IF(A18&gt;0,CONCATENATE((VLOOKUP($A18,[1]Inscription!$A$12:$G$211,3,FALSE)),"   ",(VLOOKUP($A18,[1]Inscription!$A$12:$G$211,4,FALSE)))," ")</f>
        <v>CHADOURNE   Yann</v>
      </c>
      <c r="D18" s="37"/>
      <c r="E18" s="37"/>
      <c r="F18" s="37"/>
      <c r="G18" s="37"/>
      <c r="H18" s="38" t="str">
        <f>IF(A18&gt;0,(VLOOKUP($A18,[1]Inscription!$A$12:$G$211,5,FALSE))," ")</f>
        <v>EC TRELISSAC COULOUNIEIX 24</v>
      </c>
      <c r="I18" s="39"/>
      <c r="J18" s="40"/>
      <c r="K18" s="41" t="str">
        <f>IF(A18&gt;0,(VLOOKUP($A18,[1]Inscription!$A$12:$G$211,7,FALSE))," ")</f>
        <v>0224255114</v>
      </c>
      <c r="L18" s="42"/>
      <c r="M18" s="43" t="str">
        <f>IF(A18&gt;0,(VLOOKUP($A18,[1]Inscription!$A$12:$G$211,6,FALSE))," ")</f>
        <v>Cadet (Aucune)</v>
      </c>
      <c r="N18" s="45">
        <f>IF([1]CLASSEMENT!I12=[1]CLASSEMENT!I11,0,[1]CLASSEMENT!I12-[1]CLASSEMENT!$I$4)</f>
        <v>0</v>
      </c>
    </row>
    <row r="19" spans="1:14" x14ac:dyDescent="0.25">
      <c r="A19" s="34">
        <f>[1]CLASSEMENT!C13</f>
        <v>44</v>
      </c>
      <c r="B19" s="35">
        <f>[1]CLASSEMENT!$B13</f>
        <v>10</v>
      </c>
      <c r="C19" s="36" t="str">
        <f>IF(A19&gt;0,CONCATENATE((VLOOKUP($A19,[1]Inscription!$A$12:$G$211,3,FALSE)),"   ",(VLOOKUP($A19,[1]Inscription!$A$12:$G$211,4,FALSE)))," ")</f>
        <v xml:space="preserve">MAZEAUD    </v>
      </c>
      <c r="D19" s="37"/>
      <c r="E19" s="37"/>
      <c r="F19" s="37"/>
      <c r="G19" s="37"/>
      <c r="H19" s="38" t="str">
        <f>IF(A19&gt;0,(VLOOKUP($A19,[1]Inscription!$A$12:$G$211,5,FALSE))," ")</f>
        <v>VC PAYS DE LANGON</v>
      </c>
      <c r="I19" s="39"/>
      <c r="J19" s="40"/>
      <c r="K19" s="41">
        <f>IF(A19&gt;0,(VLOOKUP($A19,[1]Inscription!$A$12:$G$211,7,FALSE))," ")</f>
        <v>0</v>
      </c>
      <c r="L19" s="42"/>
      <c r="M19" s="43" t="str">
        <f>IF(A19&gt;0,(VLOOKUP($A19,[1]Inscription!$A$12:$G$211,6,FALSE))," ")</f>
        <v>Cadet</v>
      </c>
      <c r="N19" s="45">
        <f>IF([1]CLASSEMENT!I13=[1]CLASSEMENT!I12,0,[1]CLASSEMENT!I13-[1]CLASSEMENT!$I$4)</f>
        <v>0</v>
      </c>
    </row>
    <row r="20" spans="1:14" x14ac:dyDescent="0.25">
      <c r="A20" s="34">
        <f>[1]CLASSEMENT!C14</f>
        <v>37</v>
      </c>
      <c r="B20" s="35">
        <f>[1]CLASSEMENT!$B14</f>
        <v>11</v>
      </c>
      <c r="C20" s="36" t="str">
        <f>IF(A20&gt;0,CONCATENATE((VLOOKUP($A20,[1]Inscription!$A$12:$G$211,3,FALSE)),"   ",(VLOOKUP($A20,[1]Inscription!$A$12:$G$211,4,FALSE)))," ")</f>
        <v>AUDRERIE   Pierre</v>
      </c>
      <c r="D20" s="37"/>
      <c r="E20" s="37"/>
      <c r="F20" s="37"/>
      <c r="G20" s="37"/>
      <c r="H20" s="38" t="str">
        <f>IF(A20&gt;0,(VLOOKUP($A20,[1]Inscription!$A$12:$G$211,5,FALSE))," ")</f>
        <v>CAM BORDEAUX</v>
      </c>
      <c r="I20" s="39"/>
      <c r="J20" s="40"/>
      <c r="K20" s="41" t="str">
        <f>IF(A20&gt;0,(VLOOKUP($A20,[1]Inscription!$A$12:$G$211,7,FALSE))," ")</f>
        <v>0233014123</v>
      </c>
      <c r="L20" s="42"/>
      <c r="M20" s="43" t="str">
        <f>IF(A20&gt;0,(VLOOKUP($A20,[1]Inscription!$A$12:$G$211,6,FALSE))," ")</f>
        <v>Cadet (Aucune)</v>
      </c>
      <c r="N20" s="45">
        <f>IF([1]CLASSEMENT!I14=[1]CLASSEMENT!I13,0,[1]CLASSEMENT!I14-[1]CLASSEMENT!$I$4)</f>
        <v>0</v>
      </c>
    </row>
    <row r="21" spans="1:14" x14ac:dyDescent="0.25">
      <c r="A21" s="34">
        <f>[1]CLASSEMENT!C15</f>
        <v>15</v>
      </c>
      <c r="B21" s="35">
        <f>[1]CLASSEMENT!$B15</f>
        <v>12</v>
      </c>
      <c r="C21" s="36" t="str">
        <f>IF(A21&gt;0,CONCATENATE((VLOOKUP($A21,[1]Inscription!$A$12:$G$211,3,FALSE)),"   ",(VLOOKUP($A21,[1]Inscription!$A$12:$G$211,4,FALSE)))," ")</f>
        <v>BAREILLE   Cedric</v>
      </c>
      <c r="D21" s="37"/>
      <c r="E21" s="37"/>
      <c r="F21" s="37"/>
      <c r="G21" s="37"/>
      <c r="H21" s="38" t="str">
        <f>IF(A21&gt;0,(VLOOKUP($A21,[1]Inscription!$A$12:$G$211,5,FALSE))," ")</f>
        <v>SC DE SERRES CASTET</v>
      </c>
      <c r="I21" s="39"/>
      <c r="J21" s="40"/>
      <c r="K21" s="41" t="str">
        <f>IF(A21&gt;0,(VLOOKUP($A21,[1]Inscription!$A$12:$G$211,7,FALSE))," ")</f>
        <v>0264323063</v>
      </c>
      <c r="L21" s="42"/>
      <c r="M21" s="43" t="str">
        <f>IF(A21&gt;0,(VLOOKUP($A21,[1]Inscription!$A$12:$G$211,6,FALSE))," ")</f>
        <v>Cadet (Aucune)</v>
      </c>
      <c r="N21" s="45">
        <f>IF([1]CLASSEMENT!I15=[1]CLASSEMENT!I14,0,[1]CLASSEMENT!I15-[1]CLASSEMENT!$I$4)</f>
        <v>0</v>
      </c>
    </row>
    <row r="22" spans="1:14" x14ac:dyDescent="0.25">
      <c r="A22" s="34">
        <f>[1]CLASSEMENT!C16</f>
        <v>28</v>
      </c>
      <c r="B22" s="35">
        <f>[1]CLASSEMENT!$B16</f>
        <v>13</v>
      </c>
      <c r="C22" s="36" t="str">
        <f>IF(A22&gt;0,CONCATENATE((VLOOKUP($A22,[1]Inscription!$A$12:$G$211,3,FALSE)),"   ",(VLOOKUP($A22,[1]Inscription!$A$12:$G$211,4,FALSE)))," ")</f>
        <v>GUEDON   Antoine</v>
      </c>
      <c r="D22" s="37"/>
      <c r="E22" s="37"/>
      <c r="F22" s="37"/>
      <c r="G22" s="37"/>
      <c r="H22" s="38" t="str">
        <f>IF(A22&gt;0,(VLOOKUP($A22,[1]Inscription!$A$12:$G$211,5,FALSE))," ")</f>
        <v>VC STE LIVRADE</v>
      </c>
      <c r="I22" s="39"/>
      <c r="J22" s="40"/>
      <c r="K22" s="41" t="str">
        <f>IF(A22&gt;0,(VLOOKUP($A22,[1]Inscription!$A$12:$G$211,7,FALSE))," ")</f>
        <v>0247216025</v>
      </c>
      <c r="L22" s="42"/>
      <c r="M22" s="43" t="str">
        <f>IF(A22&gt;0,(VLOOKUP($A22,[1]Inscription!$A$12:$G$211,6,FALSE))," ")</f>
        <v>Cadet (Aucune)</v>
      </c>
      <c r="N22" s="45">
        <f>IF([1]CLASSEMENT!I16=[1]CLASSEMENT!I15,0,[1]CLASSEMENT!I16-[1]CLASSEMENT!$I$4)</f>
        <v>0</v>
      </c>
    </row>
    <row r="23" spans="1:14" x14ac:dyDescent="0.25">
      <c r="A23" s="34">
        <f>[1]CLASSEMENT!C17</f>
        <v>42</v>
      </c>
      <c r="B23" s="35">
        <f>[1]CLASSEMENT!$B17</f>
        <v>14</v>
      </c>
      <c r="C23" s="36" t="str">
        <f>IF(A23&gt;0,CONCATENATE((VLOOKUP($A23,[1]Inscription!$A$12:$G$211,3,FALSE)),"   ",(VLOOKUP($A23,[1]Inscription!$A$12:$G$211,4,FALSE)))," ")</f>
        <v xml:space="preserve">   </v>
      </c>
      <c r="D23" s="37"/>
      <c r="E23" s="37"/>
      <c r="F23" s="37"/>
      <c r="G23" s="37"/>
      <c r="H23" s="38">
        <f>IF(A23&gt;0,(VLOOKUP($A23,[1]Inscription!$A$12:$G$211,5,FALSE))," ")</f>
        <v>0</v>
      </c>
      <c r="I23" s="39"/>
      <c r="J23" s="40"/>
      <c r="K23" s="41">
        <f>IF(A23&gt;0,(VLOOKUP($A23,[1]Inscription!$A$12:$G$211,7,FALSE))," ")</f>
        <v>0</v>
      </c>
      <c r="L23" s="42"/>
      <c r="M23" s="43">
        <f>IF(A23&gt;0,(VLOOKUP($A23,[1]Inscription!$A$12:$G$211,6,FALSE))," ")</f>
        <v>0</v>
      </c>
      <c r="N23" s="45">
        <f>IF([1]CLASSEMENT!I17=[1]CLASSEMENT!I16,0,[1]CLASSEMENT!I17-[1]CLASSEMENT!$I$4)</f>
        <v>0</v>
      </c>
    </row>
    <row r="24" spans="1:14" x14ac:dyDescent="0.25">
      <c r="A24" s="34">
        <f>[1]CLASSEMENT!C18</f>
        <v>33</v>
      </c>
      <c r="B24" s="35">
        <f>[1]CLASSEMENT!$B18</f>
        <v>15</v>
      </c>
      <c r="C24" s="36" t="str">
        <f>IF(A24&gt;0,CONCATENATE((VLOOKUP($A24,[1]Inscription!$A$12:$G$211,3,FALSE)),"   ",(VLOOKUP($A24,[1]Inscription!$A$12:$G$211,4,FALSE)))," ")</f>
        <v>MESSEGUE   Quentin</v>
      </c>
      <c r="D24" s="37"/>
      <c r="E24" s="37"/>
      <c r="F24" s="37"/>
      <c r="G24" s="37"/>
      <c r="H24" s="38" t="str">
        <f>IF(A24&gt;0,(VLOOKUP($A24,[1]Inscription!$A$12:$G$211,5,FALSE))," ")</f>
        <v>AS LE PASSAGE CYCLISME</v>
      </c>
      <c r="I24" s="39"/>
      <c r="J24" s="40"/>
      <c r="K24" s="41" t="str">
        <f>IF(A24&gt;0,(VLOOKUP($A24,[1]Inscription!$A$12:$G$211,7,FALSE))," ")</f>
        <v>0247204042</v>
      </c>
      <c r="L24" s="42"/>
      <c r="M24" s="43" t="str">
        <f>IF(A24&gt;0,(VLOOKUP($A24,[1]Inscription!$A$12:$G$211,6,FALSE))," ")</f>
        <v>Cadet (Aucune)</v>
      </c>
      <c r="N24" s="45">
        <f>IF([1]CLASSEMENT!I18=[1]CLASSEMENT!I17,0,[1]CLASSEMENT!I18-[1]CLASSEMENT!$I$4)</f>
        <v>0</v>
      </c>
    </row>
    <row r="25" spans="1:14" x14ac:dyDescent="0.25">
      <c r="A25" s="34">
        <f>[1]CLASSEMENT!C19</f>
        <v>5</v>
      </c>
      <c r="B25" s="35">
        <f>[1]CLASSEMENT!$B19</f>
        <v>16</v>
      </c>
      <c r="C25" s="36" t="str">
        <f>IF(A25&gt;0,CONCATENATE((VLOOKUP($A25,[1]Inscription!$A$12:$G$211,3,FALSE)),"   ",(VLOOKUP($A25,[1]Inscription!$A$12:$G$211,4,FALSE)))," ")</f>
        <v>MAUGENET   Elian</v>
      </c>
      <c r="D25" s="37"/>
      <c r="E25" s="37"/>
      <c r="F25" s="37"/>
      <c r="G25" s="37"/>
      <c r="H25" s="38" t="str">
        <f>IF(A25&gt;0,(VLOOKUP($A25,[1]Inscription!$A$12:$G$211,5,FALSE))," ")</f>
        <v>CC MARMANDAIS</v>
      </c>
      <c r="I25" s="39"/>
      <c r="J25" s="40"/>
      <c r="K25" s="41" t="str">
        <f>IF(A25&gt;0,(VLOOKUP($A25,[1]Inscription!$A$12:$G$211,7,FALSE))," ")</f>
        <v>0247207216</v>
      </c>
      <c r="L25" s="42"/>
      <c r="M25" s="43" t="str">
        <f>IF(A25&gt;0,(VLOOKUP($A25,[1]Inscription!$A$12:$G$211,6,FALSE))," ")</f>
        <v>Cadet (Aucune)</v>
      </c>
      <c r="N25" s="45">
        <f>IF([1]CLASSEMENT!I19=[1]CLASSEMENT!I18,0,[1]CLASSEMENT!I19-[1]CLASSEMENT!$I$4)</f>
        <v>0</v>
      </c>
    </row>
    <row r="26" spans="1:14" x14ac:dyDescent="0.25">
      <c r="A26" s="34">
        <f>[1]CLASSEMENT!C20</f>
        <v>41</v>
      </c>
      <c r="B26" s="35">
        <f>[1]CLASSEMENT!$B20</f>
        <v>17</v>
      </c>
      <c r="C26" s="36" t="str">
        <f>IF(A26&gt;0,CONCATENATE((VLOOKUP($A26,[1]Inscription!$A$12:$G$211,3,FALSE)),"   ",(VLOOKUP($A26,[1]Inscription!$A$12:$G$211,4,FALSE)))," ")</f>
        <v xml:space="preserve">BERTRANDE Guillaume   </v>
      </c>
      <c r="D26" s="37"/>
      <c r="E26" s="37"/>
      <c r="F26" s="37"/>
      <c r="G26" s="37"/>
      <c r="H26" s="38" t="str">
        <f>IF(A26&gt;0,(VLOOKUP($A26,[1]Inscription!$A$12:$G$211,5,FALSE))," ")</f>
        <v>STADE MONTOIS</v>
      </c>
      <c r="I26" s="39"/>
      <c r="J26" s="40"/>
      <c r="K26" s="41" t="str">
        <f>IF(A26&gt;0,(VLOOKUP($A26,[1]Inscription!$A$12:$G$211,7,FALSE))," ")</f>
        <v>O240160120</v>
      </c>
      <c r="L26" s="42"/>
      <c r="M26" s="43" t="str">
        <f>IF(A26&gt;0,(VLOOKUP($A26,[1]Inscription!$A$12:$G$211,6,FALSE))," ")</f>
        <v>Cadet</v>
      </c>
      <c r="N26" s="45">
        <f>IF([1]CLASSEMENT!I20=[1]CLASSEMENT!I19,0,[1]CLASSEMENT!I20-[1]CLASSEMENT!$I$4)</f>
        <v>0</v>
      </c>
    </row>
    <row r="27" spans="1:14" x14ac:dyDescent="0.25">
      <c r="A27" s="34">
        <f>[1]CLASSEMENT!C21</f>
        <v>22</v>
      </c>
      <c r="B27" s="35">
        <f>[1]CLASSEMENT!$B21</f>
        <v>18</v>
      </c>
      <c r="C27" s="36" t="str">
        <f>IF(A27&gt;0,CONCATENATE((VLOOKUP($A27,[1]Inscription!$A$12:$G$211,3,FALSE)),"   ",(VLOOKUP($A27,[1]Inscription!$A$12:$G$211,4,FALSE)))," ")</f>
        <v>HOLBROOK   Kevyn</v>
      </c>
      <c r="D27" s="37"/>
      <c r="E27" s="37"/>
      <c r="F27" s="37"/>
      <c r="G27" s="37"/>
      <c r="H27" s="38" t="str">
        <f>IF(A27&gt;0,(VLOOKUP($A27,[1]Inscription!$A$12:$G$211,5,FALSE))," ")</f>
        <v>VC NAYAIS</v>
      </c>
      <c r="I27" s="39"/>
      <c r="J27" s="40"/>
      <c r="K27" s="41" t="str">
        <f>IF(A27&gt;0,(VLOOKUP($A27,[1]Inscription!$A$12:$G$211,7,FALSE))," ")</f>
        <v>0264330055</v>
      </c>
      <c r="L27" s="42"/>
      <c r="M27" s="43" t="str">
        <f>IF(A27&gt;0,(VLOOKUP($A27,[1]Inscription!$A$12:$G$211,6,FALSE))," ")</f>
        <v>Cadet (Aucune)</v>
      </c>
      <c r="N27" s="45">
        <f>IF([1]CLASSEMENT!I21=[1]CLASSEMENT!I20,0,[1]CLASSEMENT!I21-[1]CLASSEMENT!$I$4)</f>
        <v>0</v>
      </c>
    </row>
    <row r="28" spans="1:14" x14ac:dyDescent="0.25">
      <c r="A28" s="34">
        <f>[1]CLASSEMENT!C22</f>
        <v>39</v>
      </c>
      <c r="B28" s="35">
        <f>[1]CLASSEMENT!$B22</f>
        <v>19</v>
      </c>
      <c r="C28" s="36" t="str">
        <f>IF(A28&gt;0,CONCATENATE((VLOOKUP($A28,[1]Inscription!$A$12:$G$211,3,FALSE)),"   ",(VLOOKUP($A28,[1]Inscription!$A$12:$G$211,4,FALSE)))," ")</f>
        <v>LAULLA   Fabien</v>
      </c>
      <c r="D28" s="37"/>
      <c r="E28" s="37"/>
      <c r="F28" s="37"/>
      <c r="G28" s="37"/>
      <c r="H28" s="38" t="str">
        <f>IF(A28&gt;0,(VLOOKUP($A28,[1]Inscription!$A$12:$G$211,5,FALSE))," ")</f>
        <v>CC ABZAC</v>
      </c>
      <c r="I28" s="39"/>
      <c r="J28" s="40"/>
      <c r="K28" s="41" t="str">
        <f>IF(A28&gt;0,(VLOOKUP($A28,[1]Inscription!$A$12:$G$211,7,FALSE))," ")</f>
        <v>0233005004</v>
      </c>
      <c r="L28" s="42"/>
      <c r="M28" s="43" t="str">
        <f>IF(A28&gt;0,(VLOOKUP($A28,[1]Inscription!$A$12:$G$211,6,FALSE))," ")</f>
        <v>Cadet (Aucune)</v>
      </c>
      <c r="N28" s="45">
        <f>IF([1]CLASSEMENT!I22=[1]CLASSEMENT!I21,0,[1]CLASSEMENT!I22-[1]CLASSEMENT!$I$4)</f>
        <v>0</v>
      </c>
    </row>
    <row r="29" spans="1:14" x14ac:dyDescent="0.25">
      <c r="A29" s="34">
        <f>[1]CLASSEMENT!C23</f>
        <v>8</v>
      </c>
      <c r="B29" s="35">
        <f>[1]CLASSEMENT!$B23</f>
        <v>20</v>
      </c>
      <c r="C29" s="36" t="str">
        <f>IF(A29&gt;0,CONCATENATE((VLOOKUP($A29,[1]Inscription!$A$12:$G$211,3,FALSE)),"   ",(VLOOKUP($A29,[1]Inscription!$A$12:$G$211,4,FALSE)))," ")</f>
        <v>CABRILLAC   Thomas</v>
      </c>
      <c r="D29" s="37"/>
      <c r="E29" s="37"/>
      <c r="F29" s="37"/>
      <c r="G29" s="37"/>
      <c r="H29" s="38" t="str">
        <f>IF(A29&gt;0,(VLOOKUP($A29,[1]Inscription!$A$12:$G$211,5,FALSE))," ")</f>
        <v>CC PERIGUEUX DORDOGNE</v>
      </c>
      <c r="I29" s="39"/>
      <c r="J29" s="40"/>
      <c r="K29" s="41" t="str">
        <f>IF(A29&gt;0,(VLOOKUP($A29,[1]Inscription!$A$12:$G$211,7,FALSE))," ")</f>
        <v>0224258295</v>
      </c>
      <c r="L29" s="42"/>
      <c r="M29" s="43" t="str">
        <f>IF(A29&gt;0,(VLOOKUP($A29,[1]Inscription!$A$12:$G$211,6,FALSE))," ")</f>
        <v>Cadet (Aucune)</v>
      </c>
      <c r="N29" s="45">
        <f>IF([1]CLASSEMENT!I23=[1]CLASSEMENT!I22,0,[1]CLASSEMENT!I23-[1]CLASSEMENT!$I$4)</f>
        <v>0</v>
      </c>
    </row>
    <row r="30" spans="1:14" x14ac:dyDescent="0.25">
      <c r="A30" s="34">
        <f>[1]CLASSEMENT!C24</f>
        <v>26</v>
      </c>
      <c r="B30" s="35">
        <f>[1]CLASSEMENT!$B24</f>
        <v>21</v>
      </c>
      <c r="C30" s="36" t="str">
        <f>IF(A30&gt;0,CONCATENATE((VLOOKUP($A30,[1]Inscription!$A$12:$G$211,3,FALSE)),"   ",(VLOOKUP($A30,[1]Inscription!$A$12:$G$211,4,FALSE)))," ")</f>
        <v>BABIN   Francois</v>
      </c>
      <c r="D30" s="37"/>
      <c r="E30" s="37"/>
      <c r="F30" s="37"/>
      <c r="G30" s="37"/>
      <c r="H30" s="38" t="str">
        <f>IF(A30&gt;0,(VLOOKUP($A30,[1]Inscription!$A$12:$G$211,5,FALSE))," ")</f>
        <v>VC STE LIVRADE</v>
      </c>
      <c r="I30" s="39"/>
      <c r="J30" s="40"/>
      <c r="K30" s="41" t="str">
        <f>IF(A30&gt;0,(VLOOKUP($A30,[1]Inscription!$A$12:$G$211,7,FALSE))," ")</f>
        <v>0247216021</v>
      </c>
      <c r="L30" s="42"/>
      <c r="M30" s="43" t="str">
        <f>IF(A30&gt;0,(VLOOKUP($A30,[1]Inscription!$A$12:$G$211,6,FALSE))," ")</f>
        <v>Cadet (Aucune)</v>
      </c>
      <c r="N30" s="45">
        <f>IF([1]CLASSEMENT!I24=[1]CLASSEMENT!I23,0,[1]CLASSEMENT!I24-[1]CLASSEMENT!$I$4)</f>
        <v>0</v>
      </c>
    </row>
    <row r="31" spans="1:14" x14ac:dyDescent="0.25">
      <c r="A31" s="34">
        <f>[1]CLASSEMENT!C25</f>
        <v>31</v>
      </c>
      <c r="B31" s="35">
        <f>[1]CLASSEMENT!$B25</f>
        <v>22</v>
      </c>
      <c r="C31" s="36" t="str">
        <f>IF(A31&gt;0,CONCATENATE((VLOOKUP($A31,[1]Inscription!$A$12:$G$211,3,FALSE)),"   ",(VLOOKUP($A31,[1]Inscription!$A$12:$G$211,4,FALSE)))," ")</f>
        <v>LESPINE   Pierre</v>
      </c>
      <c r="D31" s="37"/>
      <c r="E31" s="37"/>
      <c r="F31" s="37"/>
      <c r="G31" s="37"/>
      <c r="H31" s="38" t="str">
        <f>IF(A31&gt;0,(VLOOKUP($A31,[1]Inscription!$A$12:$G$211,5,FALSE))," ")</f>
        <v>VC STE LIVRADE</v>
      </c>
      <c r="I31" s="39"/>
      <c r="J31" s="40"/>
      <c r="K31" s="41" t="str">
        <f>IF(A31&gt;0,(VLOOKUP($A31,[1]Inscription!$A$12:$G$211,7,FALSE))," ")</f>
        <v>0247216012</v>
      </c>
      <c r="L31" s="42"/>
      <c r="M31" s="43" t="str">
        <f>IF(A31&gt;0,(VLOOKUP($A31,[1]Inscription!$A$12:$G$211,6,FALSE))," ")</f>
        <v>Cadet (Aucune)</v>
      </c>
      <c r="N31" s="45">
        <f>IF([1]CLASSEMENT!I25=[1]CLASSEMENT!I24,0,[1]CLASSEMENT!I25-[1]CLASSEMENT!$I$4)</f>
        <v>0</v>
      </c>
    </row>
    <row r="32" spans="1:14" x14ac:dyDescent="0.25">
      <c r="A32" s="34">
        <f>[1]CLASSEMENT!C26</f>
        <v>13</v>
      </c>
      <c r="B32" s="35">
        <f>[1]CLASSEMENT!$B26</f>
        <v>23</v>
      </c>
      <c r="C32" s="36" t="str">
        <f>IF(A32&gt;0,CONCATENATE((VLOOKUP($A32,[1]Inscription!$A$12:$G$211,3,FALSE)),"   ",(VLOOKUP($A32,[1]Inscription!$A$12:$G$211,4,FALSE)))," ")</f>
        <v>TOGNI   Thibaut</v>
      </c>
      <c r="D32" s="37"/>
      <c r="E32" s="37"/>
      <c r="F32" s="37"/>
      <c r="G32" s="37"/>
      <c r="H32" s="38" t="str">
        <f>IF(A32&gt;0,(VLOOKUP($A32,[1]Inscription!$A$12:$G$211,5,FALSE))," ")</f>
        <v>MERIGNAC VC</v>
      </c>
      <c r="I32" s="39"/>
      <c r="J32" s="40"/>
      <c r="K32" s="41" t="str">
        <f>IF(A32&gt;0,(VLOOKUP($A32,[1]Inscription!$A$12:$G$211,7,FALSE))," ")</f>
        <v>0233026070</v>
      </c>
      <c r="L32" s="42"/>
      <c r="M32" s="43" t="str">
        <f>IF(A32&gt;0,(VLOOKUP($A32,[1]Inscription!$A$12:$G$211,6,FALSE))," ")</f>
        <v>Cadet (Aucune)</v>
      </c>
      <c r="N32" s="45">
        <f>IF([1]CLASSEMENT!I26=[1]CLASSEMENT!I25,0,[1]CLASSEMENT!I26-[1]CLASSEMENT!$I$4)</f>
        <v>0</v>
      </c>
    </row>
    <row r="33" spans="1:14" x14ac:dyDescent="0.25">
      <c r="A33" s="34">
        <f>[1]CLASSEMENT!C27</f>
        <v>6</v>
      </c>
      <c r="B33" s="35">
        <f>[1]CLASSEMENT!$B27</f>
        <v>24</v>
      </c>
      <c r="C33" s="36" t="str">
        <f>IF(A33&gt;0,CONCATENATE((VLOOKUP($A33,[1]Inscription!$A$12:$G$211,3,FALSE)),"   ",(VLOOKUP($A33,[1]Inscription!$A$12:$G$211,4,FALSE)))," ")</f>
        <v>PREMAOR   Lucas</v>
      </c>
      <c r="D33" s="37"/>
      <c r="E33" s="37"/>
      <c r="F33" s="37"/>
      <c r="G33" s="37"/>
      <c r="H33" s="38" t="str">
        <f>IF(A33&gt;0,(VLOOKUP($A33,[1]Inscription!$A$12:$G$211,5,FALSE))," ")</f>
        <v>CC MARMANDAIS</v>
      </c>
      <c r="I33" s="39"/>
      <c r="J33" s="40"/>
      <c r="K33" s="41" t="str">
        <f>IF(A33&gt;0,(VLOOKUP($A33,[1]Inscription!$A$12:$G$211,7,FALSE))," ")</f>
        <v>0247207166</v>
      </c>
      <c r="L33" s="42"/>
      <c r="M33" s="43" t="str">
        <f>IF(A33&gt;0,(VLOOKUP($A33,[1]Inscription!$A$12:$G$211,6,FALSE))," ")</f>
        <v>Cadet (Aucune)</v>
      </c>
      <c r="N33" s="45">
        <f>IF([1]CLASSEMENT!I27=[1]CLASSEMENT!I26,0,[1]CLASSEMENT!I27-[1]CLASSEMENT!$I$4)</f>
        <v>0</v>
      </c>
    </row>
    <row r="34" spans="1:14" x14ac:dyDescent="0.25">
      <c r="A34" s="34">
        <f>[1]CLASSEMENT!C28</f>
        <v>34</v>
      </c>
      <c r="B34" s="35">
        <f>[1]CLASSEMENT!$B28</f>
        <v>25</v>
      </c>
      <c r="C34" s="36" t="str">
        <f>IF(A34&gt;0,CONCATENATE((VLOOKUP($A34,[1]Inscription!$A$12:$G$211,3,FALSE)),"   ",(VLOOKUP($A34,[1]Inscription!$A$12:$G$211,4,FALSE)))," ")</f>
        <v>MORAND   Corentin</v>
      </c>
      <c r="D34" s="37"/>
      <c r="E34" s="37"/>
      <c r="F34" s="37"/>
      <c r="G34" s="37"/>
      <c r="H34" s="38" t="str">
        <f>IF(A34&gt;0,(VLOOKUP($A34,[1]Inscription!$A$12:$G$211,5,FALSE))," ")</f>
        <v>AS LE PASSAGE CYCLISME</v>
      </c>
      <c r="I34" s="39"/>
      <c r="J34" s="40"/>
      <c r="K34" s="41" t="str">
        <f>IF(A34&gt;0,(VLOOKUP($A34,[1]Inscription!$A$12:$G$211,7,FALSE))," ")</f>
        <v>0247204130</v>
      </c>
      <c r="L34" s="42"/>
      <c r="M34" s="43" t="str">
        <f>IF(A34&gt;0,(VLOOKUP($A34,[1]Inscription!$A$12:$G$211,6,FALSE))," ")</f>
        <v>Cadet (Aucune)</v>
      </c>
      <c r="N34" s="45">
        <f>IF([1]CLASSEMENT!I28=[1]CLASSEMENT!I27,0,[1]CLASSEMENT!I28-[1]CLASSEMENT!$I$4)</f>
        <v>0</v>
      </c>
    </row>
    <row r="35" spans="1:14" x14ac:dyDescent="0.25">
      <c r="A35" s="34">
        <f>[1]CLASSEMENT!C29</f>
        <v>24</v>
      </c>
      <c r="B35" s="35">
        <f>[1]CLASSEMENT!$B29</f>
        <v>26</v>
      </c>
      <c r="C35" s="36" t="str">
        <f>IF(A35&gt;0,CONCATENATE((VLOOKUP($A35,[1]Inscription!$A$12:$G$211,3,FALSE)),"   ",(VLOOKUP($A35,[1]Inscription!$A$12:$G$211,4,FALSE)))," ")</f>
        <v>CHARBONNIER   Théo</v>
      </c>
      <c r="D35" s="37"/>
      <c r="E35" s="37"/>
      <c r="F35" s="37"/>
      <c r="G35" s="37"/>
      <c r="H35" s="38" t="str">
        <f>IF(A35&gt;0,(VLOOKUP($A35,[1]Inscription!$A$12:$G$211,5,FALSE))," ")</f>
        <v>VC PAYS DE LANGON</v>
      </c>
      <c r="I35" s="39"/>
      <c r="J35" s="40"/>
      <c r="K35" s="41" t="str">
        <f>IF(A35&gt;0,(VLOOKUP($A35,[1]Inscription!$A$12:$G$211,7,FALSE))," ")</f>
        <v>0233056015</v>
      </c>
      <c r="L35" s="42"/>
      <c r="M35" s="43" t="str">
        <f>IF(A35&gt;0,(VLOOKUP($A35,[1]Inscription!$A$12:$G$211,6,FALSE))," ")</f>
        <v>Cadet (Aucune)</v>
      </c>
      <c r="N35" s="45">
        <f>IF([1]CLASSEMENT!I29=[1]CLASSEMENT!I28,0,[1]CLASSEMENT!I29-[1]CLASSEMENT!$I$4)</f>
        <v>0</v>
      </c>
    </row>
  </sheetData>
  <mergeCells count="76">
    <mergeCell ref="H33:J33"/>
    <mergeCell ref="K33:L33"/>
    <mergeCell ref="H34:J34"/>
    <mergeCell ref="K34:L34"/>
    <mergeCell ref="H35:J35"/>
    <mergeCell ref="K35:L35"/>
    <mergeCell ref="H30:J30"/>
    <mergeCell ref="K30:L30"/>
    <mergeCell ref="H31:J31"/>
    <mergeCell ref="K31:L31"/>
    <mergeCell ref="H32:J32"/>
    <mergeCell ref="K32:L32"/>
    <mergeCell ref="H27:J27"/>
    <mergeCell ref="K27:L27"/>
    <mergeCell ref="H28:J28"/>
    <mergeCell ref="K28:L28"/>
    <mergeCell ref="H29:J29"/>
    <mergeCell ref="K29:L29"/>
    <mergeCell ref="H24:J24"/>
    <mergeCell ref="K24:L24"/>
    <mergeCell ref="H25:J25"/>
    <mergeCell ref="K25:L25"/>
    <mergeCell ref="H26:J26"/>
    <mergeCell ref="K26:L26"/>
    <mergeCell ref="H21:J21"/>
    <mergeCell ref="K21:L21"/>
    <mergeCell ref="H22:J22"/>
    <mergeCell ref="K22:L22"/>
    <mergeCell ref="H23:J23"/>
    <mergeCell ref="K23:L23"/>
    <mergeCell ref="H18:J18"/>
    <mergeCell ref="K18:L18"/>
    <mergeCell ref="H19:J19"/>
    <mergeCell ref="K19:L19"/>
    <mergeCell ref="H20:J20"/>
    <mergeCell ref="K20:L20"/>
    <mergeCell ref="H15:J15"/>
    <mergeCell ref="K15:L15"/>
    <mergeCell ref="H16:J16"/>
    <mergeCell ref="K16:L16"/>
    <mergeCell ref="H17:J17"/>
    <mergeCell ref="K17:L17"/>
    <mergeCell ref="H12:J12"/>
    <mergeCell ref="K12:L12"/>
    <mergeCell ref="H13:J13"/>
    <mergeCell ref="K13:L13"/>
    <mergeCell ref="H14:J14"/>
    <mergeCell ref="K14:L14"/>
    <mergeCell ref="C9:G9"/>
    <mergeCell ref="H9:J9"/>
    <mergeCell ref="K9:L9"/>
    <mergeCell ref="H10:J10"/>
    <mergeCell ref="K10:L10"/>
    <mergeCell ref="H11:J11"/>
    <mergeCell ref="K11:L11"/>
    <mergeCell ref="M6:N6"/>
    <mergeCell ref="A7:N7"/>
    <mergeCell ref="G8:H8"/>
    <mergeCell ref="I8:J8"/>
    <mergeCell ref="K8:L8"/>
    <mergeCell ref="M8:N8"/>
    <mergeCell ref="A4:C4"/>
    <mergeCell ref="A5:C5"/>
    <mergeCell ref="D5:H5"/>
    <mergeCell ref="I5:K5"/>
    <mergeCell ref="A6:B6"/>
    <mergeCell ref="C6:E6"/>
    <mergeCell ref="F6:G6"/>
    <mergeCell ref="H6:J6"/>
    <mergeCell ref="K6:L6"/>
    <mergeCell ref="A2:C2"/>
    <mergeCell ref="D2:J2"/>
    <mergeCell ref="K2:N2"/>
    <mergeCell ref="A3:C3"/>
    <mergeCell ref="D3:J3"/>
    <mergeCell ref="K3:N3"/>
  </mergeCells>
  <conditionalFormatting sqref="B10:B35">
    <cfRule type="cellIs" dxfId="1" priority="1" stopIfTrue="1" operator="equal">
      <formula>"EX-AEQUOS"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langella</dc:creator>
  <cp:lastModifiedBy>anthony langella</cp:lastModifiedBy>
  <dcterms:created xsi:type="dcterms:W3CDTF">2016-05-17T06:33:41Z</dcterms:created>
  <dcterms:modified xsi:type="dcterms:W3CDTF">2016-05-17T06:34:52Z</dcterms:modified>
</cp:coreProperties>
</file>